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K\Прайс 2017\2022\FIBARO\"/>
    </mc:Choice>
  </mc:AlternateContent>
  <xr:revisionPtr revIDLastSave="0" documentId="13_ncr:1_{D2EB8D60-9DD5-4AE9-831F-945685A6AEE0}" xr6:coauthVersionLast="45" xr6:coauthVersionMax="47" xr10:uidLastSave="{00000000-0000-0000-0000-000000000000}"/>
  <bookViews>
    <workbookView xWindow="-120" yWindow="-120" windowWidth="29040" windowHeight="15840" tabRatio="776" xr2:uid="{BE37FB41-8FED-4D9C-A771-6B52871778F9}"/>
  </bookViews>
  <sheets>
    <sheet name="Оглавление" sheetId="6" r:id="rId1"/>
    <sheet name="Прайс-лист Общий" sheetId="5" r:id="rId2"/>
    <sheet name="Контроллеры" sheetId="7" r:id="rId3"/>
    <sheet name="NEW. Радиоупр. Nice с обp.св." sheetId="11" r:id="rId4"/>
    <sheet name="NEW Комплекты Умный Дом Nice" sheetId="12" r:id="rId5"/>
    <sheet name="Исполнительные уст-ва" sheetId="8" r:id="rId6"/>
    <sheet name="Устройства управления" sheetId="9" r:id="rId7"/>
    <sheet name="Walli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7" i="12" l="1"/>
  <c r="G27" i="12" s="1"/>
  <c r="D27" i="12" l="1"/>
  <c r="B27" i="12"/>
  <c r="D26" i="12"/>
  <c r="C26" i="12"/>
  <c r="B26" i="12"/>
  <c r="F23" i="12"/>
  <c r="D21" i="12"/>
  <c r="B21" i="12"/>
  <c r="D20" i="12"/>
  <c r="B20" i="12"/>
  <c r="F17" i="12"/>
  <c r="E15" i="12"/>
  <c r="E14" i="12"/>
  <c r="D15" i="12"/>
  <c r="C15" i="12"/>
  <c r="B15" i="12"/>
  <c r="D14" i="12"/>
  <c r="C14" i="12"/>
  <c r="B14" i="12"/>
  <c r="F11" i="12"/>
  <c r="D9" i="12"/>
  <c r="C9" i="12"/>
  <c r="B9" i="12"/>
  <c r="D8" i="12"/>
  <c r="C8" i="12"/>
  <c r="B8" i="12"/>
  <c r="F5" i="12"/>
  <c r="E15" i="11"/>
  <c r="D15" i="11"/>
  <c r="C15" i="11"/>
  <c r="E14" i="11"/>
  <c r="D14" i="11"/>
  <c r="C14" i="11"/>
  <c r="E13" i="11"/>
  <c r="D13" i="11"/>
  <c r="C13" i="11"/>
  <c r="E12" i="11"/>
  <c r="D12" i="11"/>
  <c r="C12" i="11"/>
  <c r="E11" i="11"/>
  <c r="D11" i="11"/>
  <c r="C11" i="11"/>
  <c r="E10" i="11"/>
  <c r="D10" i="11"/>
  <c r="C10" i="11"/>
  <c r="E9" i="11"/>
  <c r="D9" i="11"/>
  <c r="C9" i="11"/>
  <c r="E8" i="11"/>
  <c r="D8" i="11"/>
  <c r="C8" i="11"/>
  <c r="E7" i="11"/>
  <c r="D7" i="11"/>
  <c r="C7" i="11"/>
  <c r="E6" i="11"/>
  <c r="D6" i="11"/>
  <c r="C6" i="11"/>
  <c r="E5" i="11"/>
  <c r="D5" i="11"/>
  <c r="C5" i="11"/>
  <c r="G21" i="12" l="1"/>
  <c r="G9" i="12"/>
  <c r="G15" i="12"/>
  <c r="E24" i="9" l="1"/>
  <c r="D24" i="9"/>
  <c r="C24" i="9"/>
  <c r="E33" i="10" l="1"/>
  <c r="D33" i="10"/>
  <c r="C33" i="10"/>
  <c r="E32" i="10"/>
  <c r="D32" i="10"/>
  <c r="C32" i="10"/>
  <c r="E31" i="10"/>
  <c r="D31" i="10"/>
  <c r="C31" i="10"/>
  <c r="E30" i="10"/>
  <c r="D30" i="10"/>
  <c r="C30" i="10"/>
  <c r="E29" i="10"/>
  <c r="D29" i="10"/>
  <c r="C29" i="10"/>
  <c r="E28" i="10"/>
  <c r="D28" i="10"/>
  <c r="C28" i="10"/>
  <c r="E27" i="10"/>
  <c r="D27" i="10"/>
  <c r="C27" i="10"/>
  <c r="E26" i="10"/>
  <c r="D26" i="10"/>
  <c r="C26" i="10"/>
  <c r="E25" i="10"/>
  <c r="D25" i="10"/>
  <c r="C25" i="10"/>
  <c r="E24" i="10"/>
  <c r="D24" i="10"/>
  <c r="C24" i="10"/>
  <c r="E23" i="10"/>
  <c r="D23" i="10"/>
  <c r="C23" i="10"/>
  <c r="E22" i="10"/>
  <c r="D22" i="10"/>
  <c r="C22" i="10"/>
  <c r="E21" i="10"/>
  <c r="D21" i="10"/>
  <c r="C21" i="10"/>
  <c r="E20" i="10"/>
  <c r="D20" i="10"/>
  <c r="C20" i="10"/>
  <c r="E19" i="10"/>
  <c r="D19" i="10"/>
  <c r="C19" i="10"/>
  <c r="E18" i="10"/>
  <c r="D18" i="10"/>
  <c r="C18" i="10"/>
  <c r="E17" i="10"/>
  <c r="D17" i="10"/>
  <c r="C17" i="10"/>
  <c r="E16" i="10"/>
  <c r="D16" i="10"/>
  <c r="C16" i="10"/>
  <c r="E15" i="10"/>
  <c r="D15" i="10"/>
  <c r="C15" i="10"/>
  <c r="E14" i="10"/>
  <c r="D14" i="10"/>
  <c r="C14" i="10"/>
  <c r="E13" i="10"/>
  <c r="D13" i="10"/>
  <c r="C13" i="10"/>
  <c r="E12" i="10"/>
  <c r="D12" i="10"/>
  <c r="C12" i="10"/>
  <c r="E11" i="10"/>
  <c r="D11" i="10"/>
  <c r="C11" i="10"/>
  <c r="E10" i="10"/>
  <c r="D10" i="10"/>
  <c r="C10" i="10"/>
  <c r="E9" i="10"/>
  <c r="D9" i="10"/>
  <c r="C9" i="10"/>
  <c r="E8" i="10"/>
  <c r="D8" i="10"/>
  <c r="C8" i="10"/>
  <c r="E7" i="10"/>
  <c r="D7" i="10"/>
  <c r="C7" i="10"/>
  <c r="E6" i="10"/>
  <c r="D6" i="10"/>
  <c r="C6" i="10"/>
  <c r="E5" i="10"/>
  <c r="D5" i="10"/>
  <c r="C5" i="10"/>
  <c r="C6" i="8" l="1"/>
  <c r="D6" i="8"/>
  <c r="E6" i="8"/>
  <c r="E6" i="7"/>
  <c r="D6" i="7"/>
  <c r="C6" i="7"/>
  <c r="E23" i="9" l="1"/>
  <c r="D23" i="9"/>
  <c r="C23" i="9"/>
  <c r="E22" i="9"/>
  <c r="D22" i="9"/>
  <c r="C22" i="9"/>
  <c r="E21" i="9"/>
  <c r="D21" i="9"/>
  <c r="C21" i="9"/>
  <c r="E20" i="9"/>
  <c r="D20" i="9"/>
  <c r="C20" i="9"/>
  <c r="E19" i="9"/>
  <c r="D19" i="9"/>
  <c r="C19" i="9"/>
  <c r="E18" i="9"/>
  <c r="D18" i="9"/>
  <c r="C18" i="9"/>
  <c r="E17" i="9"/>
  <c r="D17" i="9"/>
  <c r="C17" i="9"/>
  <c r="E16" i="9"/>
  <c r="D16" i="9"/>
  <c r="C16" i="9"/>
  <c r="E15" i="9"/>
  <c r="D15" i="9"/>
  <c r="C15" i="9"/>
  <c r="E14" i="9"/>
  <c r="D14" i="9"/>
  <c r="C14" i="9"/>
  <c r="E13" i="9"/>
  <c r="D13" i="9"/>
  <c r="C13" i="9"/>
  <c r="E12" i="9"/>
  <c r="D12" i="9"/>
  <c r="C12" i="9"/>
  <c r="E11" i="9"/>
  <c r="D11" i="9"/>
  <c r="C11" i="9"/>
  <c r="E10" i="9"/>
  <c r="D10" i="9"/>
  <c r="C10" i="9"/>
  <c r="E9" i="9"/>
  <c r="D9" i="9"/>
  <c r="C9" i="9"/>
  <c r="E8" i="9"/>
  <c r="D8" i="9"/>
  <c r="C8" i="9"/>
  <c r="E7" i="9"/>
  <c r="D7" i="9"/>
  <c r="C7" i="9"/>
  <c r="E6" i="9"/>
  <c r="D6" i="9"/>
  <c r="C6" i="9"/>
  <c r="E5" i="9"/>
  <c r="D5" i="9"/>
  <c r="C5" i="9"/>
  <c r="E10" i="8"/>
  <c r="D10" i="8"/>
  <c r="C10" i="8"/>
  <c r="E9" i="8"/>
  <c r="D9" i="8"/>
  <c r="C9" i="8"/>
  <c r="E11" i="8"/>
  <c r="D11" i="8"/>
  <c r="C11" i="8"/>
  <c r="E8" i="8"/>
  <c r="D8" i="8"/>
  <c r="C8" i="8"/>
  <c r="E7" i="8"/>
  <c r="D7" i="8"/>
  <c r="C7" i="8"/>
  <c r="E5" i="8"/>
  <c r="D5" i="8"/>
  <c r="C5" i="8"/>
  <c r="E5" i="7"/>
  <c r="D5" i="7"/>
  <c r="C5" i="7"/>
</calcChain>
</file>

<file path=xl/sharedStrings.xml><?xml version="1.0" encoding="utf-8"?>
<sst xmlns="http://schemas.openxmlformats.org/spreadsheetml/2006/main" count="404" uniqueCount="197">
  <si>
    <t>FGD-212</t>
  </si>
  <si>
    <t>FGR-223</t>
  </si>
  <si>
    <t>FGS-213</t>
  </si>
  <si>
    <t>FGS-223</t>
  </si>
  <si>
    <t>FGB-002</t>
  </si>
  <si>
    <t>FGKF-601</t>
  </si>
  <si>
    <t>FGGC-001</t>
  </si>
  <si>
    <t>FGPB-101-1</t>
  </si>
  <si>
    <t>FGFS-101</t>
  </si>
  <si>
    <t>FGMS-001</t>
  </si>
  <si>
    <t>FGDW-002-1</t>
  </si>
  <si>
    <t>FGHC3</t>
  </si>
  <si>
    <t>FGBRS-001</t>
  </si>
  <si>
    <t>Артикул для заказа</t>
  </si>
  <si>
    <t>Наименование</t>
  </si>
  <si>
    <t>Ед.</t>
  </si>
  <si>
    <t>Розничная цена, руб с НДС</t>
  </si>
  <si>
    <t>Контроллеры</t>
  </si>
  <si>
    <t>шт.</t>
  </si>
  <si>
    <t>Z-Wave Исполнительные устройства</t>
  </si>
  <si>
    <t>Z-Wave Устройства управления</t>
  </si>
  <si>
    <t>Контроллер умного дома FGHC3</t>
  </si>
  <si>
    <t>Фото</t>
  </si>
  <si>
    <t>FGT-001</t>
  </si>
  <si>
    <t>FGSD-002</t>
  </si>
  <si>
    <t>FGWPF-102</t>
  </si>
  <si>
    <t>FGPB-101-2</t>
  </si>
  <si>
    <t>FGPB-101-3</t>
  </si>
  <si>
    <t>FGPB-101-4</t>
  </si>
  <si>
    <t>FGPB-101-5</t>
  </si>
  <si>
    <t>FGPB-101-6</t>
  </si>
  <si>
    <t>FGPB-101-7</t>
  </si>
  <si>
    <t>FGPB-101-8</t>
  </si>
  <si>
    <t>FGDW-002-3</t>
  </si>
  <si>
    <t>FGDW-002-7</t>
  </si>
  <si>
    <t>FGRGBW-442</t>
  </si>
  <si>
    <t>Диммер 220В  FGD-212</t>
  </si>
  <si>
    <t>Одноканальный выключатель. FGS-213</t>
  </si>
  <si>
    <t>Двухканальный выключатель. FGS-223</t>
  </si>
  <si>
    <t>Пульт KeyFob 6 кнопочный  FGKF-601</t>
  </si>
  <si>
    <t>Панель управления жестами FGGC-001</t>
  </si>
  <si>
    <t>Пульт  в виде кнопки. Цвет белый. FGPB-101-1</t>
  </si>
  <si>
    <t>Пульт  в виде кнопки. Цвет черный. FGPB-101-2</t>
  </si>
  <si>
    <t>Пульт  в виде кнопки. Цвет красный. FGPB-101-3</t>
  </si>
  <si>
    <t>Пульт  в виде кнопки. Цвет желтый. FGPB-101-4</t>
  </si>
  <si>
    <t>Пульт  в виде кнопки. Цвет зеленый. FGPB-101-5</t>
  </si>
  <si>
    <t>Пульт  в виде кнопки. Цвет голубой. FGPB-101-6</t>
  </si>
  <si>
    <t>Пульт  в виде кнопки. Цвет коричневый. FGPB-101-7</t>
  </si>
  <si>
    <t>Пульт  в виде кнопки. Цвет оранжевый. FGPB-101-8</t>
  </si>
  <si>
    <t>Датчик протечки FGFS-101</t>
  </si>
  <si>
    <t>Датчик движения FGMS-001</t>
  </si>
  <si>
    <t>Датчик контроля открытия окно/дверь. Цвет белый. FGDW-002-1</t>
  </si>
  <si>
    <t>Датчик контроля открытия окно/дверь. Цвет черный. FGDW-002-3</t>
  </si>
  <si>
    <t>Датчик контроля открытия окно/дверь. Цвет коричневый. FGDW-002-7</t>
  </si>
  <si>
    <t>Электрическая розетка-переходник. Тип F. FGWPF-102</t>
  </si>
  <si>
    <t>Терморегулятор для радиатора FGT-001</t>
  </si>
  <si>
    <t>Датчик температуры FGBRS-001</t>
  </si>
  <si>
    <t>Устройство Bypas2. FGB-002</t>
  </si>
  <si>
    <t>Устройство управления электродвигателями. FGR-223</t>
  </si>
  <si>
    <t>Универсальный RGBW контролер. FGRGBW-442</t>
  </si>
  <si>
    <t>Датчик дыма со встроенным датчиком температуры FGSD-002</t>
  </si>
  <si>
    <t>Офис в Москве</t>
  </si>
  <si>
    <t>тел. +7 (495) 989.76.92</t>
  </si>
  <si>
    <t>Московская обл., г.Одинцово, ул.Транспортная, д.2</t>
  </si>
  <si>
    <t>sale.ru@niceforyou.com</t>
  </si>
  <si>
    <t>Офис в Санкт-Петербурге</t>
  </si>
  <si>
    <t>тел. +7 (812) 309.32.17</t>
  </si>
  <si>
    <t>г.Санкт-Петербург, наб. реки Волковки, д.7</t>
  </si>
  <si>
    <t>spb.ru@niceforyou.com</t>
  </si>
  <si>
    <t>Офис в Краснодаре</t>
  </si>
  <si>
    <t>тел. +7 (861) 992.08.69</t>
  </si>
  <si>
    <t>Краснодарский край, г.Краснодар, ул.Уральская, д.151/1</t>
  </si>
  <si>
    <t>krasnodar.ru@niceforyou.com</t>
  </si>
  <si>
    <t>Офис в Казани</t>
  </si>
  <si>
    <t>тел. +7 (843) 212.09.38</t>
  </si>
  <si>
    <t>Республика Татарстан, г.Казань, ул.М.Гафури, д.50</t>
  </si>
  <si>
    <t>kazan.ru@niceforyou.com</t>
  </si>
  <si>
    <t>Офис в Екатеринбурге</t>
  </si>
  <si>
    <t>тел. +7 (912) 280.18.38</t>
  </si>
  <si>
    <t>Свердловская область, г. Екатеринбург, ул. Монтажников, д. 26А, оф. 111</t>
  </si>
  <si>
    <t>ekb.ru@niceforyou.com</t>
  </si>
  <si>
    <t>Прайс-Лист FIBARO Общий</t>
  </si>
  <si>
    <t>Исполнительные устройства</t>
  </si>
  <si>
    <t>Устройства управления</t>
  </si>
  <si>
    <t>Артикул</t>
  </si>
  <si>
    <t>YH-001</t>
  </si>
  <si>
    <t>Контроллер умного дома Yubii Home</t>
  </si>
  <si>
    <t>FGT-START</t>
  </si>
  <si>
    <t>Терморегулятор для радиатора FGT-001 с датчиком FGBRS-001</t>
  </si>
  <si>
    <t>Walli</t>
  </si>
  <si>
    <t>FGWOF-011</t>
  </si>
  <si>
    <t>компл.</t>
  </si>
  <si>
    <t>FGWDSEU-221</t>
  </si>
  <si>
    <t>FGWDEU-111</t>
  </si>
  <si>
    <t>FGWREU-111</t>
  </si>
  <si>
    <t>FGWU-021</t>
  </si>
  <si>
    <t>FGWTFEU-021</t>
  </si>
  <si>
    <t>FGWEEU-021</t>
  </si>
  <si>
    <t>FGWSONF-011</t>
  </si>
  <si>
    <t>FG-WDSEU221-AS-8001</t>
  </si>
  <si>
    <t>FG-WDEU111-AS-8001</t>
  </si>
  <si>
    <t>FG-WREU111-AS-8001</t>
  </si>
  <si>
    <t>FGWCEU-201</t>
  </si>
  <si>
    <t>FG-Wx-AS-4001</t>
  </si>
  <si>
    <t>FG-Wx-AS-4002</t>
  </si>
  <si>
    <t>FG-Wx-AS-4003</t>
  </si>
  <si>
    <t>FG-Wx-PP-0003</t>
  </si>
  <si>
    <t>FG-Wx-PP-0004</t>
  </si>
  <si>
    <t>FG-Wx-PP-0001</t>
  </si>
  <si>
    <t>FGBS-222</t>
  </si>
  <si>
    <t>Имплант умного дома FGBS-222</t>
  </si>
  <si>
    <t>*</t>
  </si>
  <si>
    <t>* - Наличие уточняйте у Ваших персональных мененджеров</t>
  </si>
  <si>
    <t>Walli - линейка электро-установочных изделий</t>
  </si>
  <si>
    <t>Walli Линейка электро-установочных изделий</t>
  </si>
  <si>
    <t>Walli Розетка Z-wave FGWOF-011</t>
  </si>
  <si>
    <t>Walli Выключатель Z-wave FGWDSEU-221</t>
  </si>
  <si>
    <t>Walli Диммер Z-wave FGWDEU-111</t>
  </si>
  <si>
    <t>Walli Выключатель для роллет Z-wave FGWREU-111</t>
  </si>
  <si>
    <t>Walli Розетка USB FGWU-021</t>
  </si>
  <si>
    <t>Walli ТВ розетка FGWTFEU-021</t>
  </si>
  <si>
    <t>Walli Информационная розетка RJ45 FGWEEU-021</t>
  </si>
  <si>
    <t>Walli Силовая розетка FGWSONF-011</t>
  </si>
  <si>
    <t>Модуль Walli Выключателья Z-wave FG-WDSEU221-AS-8001</t>
  </si>
  <si>
    <t>Модуль Walli Выключателья Z-wave (10 штук) FG-WDSEU221-AS-8001</t>
  </si>
  <si>
    <t>Модуль Walli Диммера Z-wave FG-WDEU111-AS-8001</t>
  </si>
  <si>
    <t>Модуль Walli Диммера Z-wave (10 штук) FG-WDEU111-AS-8001</t>
  </si>
  <si>
    <t>Модуль Walli Выключателя для роллет Z-wave FG-WREU111-AS-8001</t>
  </si>
  <si>
    <t>Модуль Walli Выключателя для роллет Z-wave (10 штук) FG-WREU111-AS-8001</t>
  </si>
  <si>
    <t>Walli Универсальное уст-во управления Z-wave FGWCEU-201</t>
  </si>
  <si>
    <t>Адаптер монтажной рамки Fibaro/Gira55 FG-Wx-AS-4001</t>
  </si>
  <si>
    <t>Адаптер монтажной рамки Legrand FG-Wx-AS-4002</t>
  </si>
  <si>
    <t>Адаптер монтажной рамки Schneider FG-Wx-AS-4003</t>
  </si>
  <si>
    <t>Двойная монтажная рамка FG-Wx-PP-0003</t>
  </si>
  <si>
    <t>Тройная монтажная рамка FG-Wx-PP-0004</t>
  </si>
  <si>
    <t>Одиночная монтажная рамка FG-Wx-PP-0001</t>
  </si>
  <si>
    <t>FGWOF-011KIT10</t>
  </si>
  <si>
    <t>Walli Розетка Z-wave (10 штук) FGWOF-011KIT10</t>
  </si>
  <si>
    <t>Walli Выключатель Z-wave (10 штук) FGWDSEU-221KIT10</t>
  </si>
  <si>
    <t>Walli Диммер Z-wave (10 штук) FGWDEU-111KIT10</t>
  </si>
  <si>
    <t>Walli Выключатель для роллет Z-wave (10 штук) FGWREU-111KIT10</t>
  </si>
  <si>
    <t>FGWDSEU-221KIT10</t>
  </si>
  <si>
    <t>FGWDEU-111KIT10</t>
  </si>
  <si>
    <t>FGWREU-111KIT10</t>
  </si>
  <si>
    <t>FG-WDSEU221-AS-8001KIT10</t>
  </si>
  <si>
    <t>FG-WDEU111-AS-8001KIT10</t>
  </si>
  <si>
    <t>FG-WREU111-AS-8001KIT10</t>
  </si>
  <si>
    <t>FG-Wx-AS-4001KIT10</t>
  </si>
  <si>
    <t>FG-Wx-AS-4002KIT10</t>
  </si>
  <si>
    <t>FG-Wx-AS-4003KIT10</t>
  </si>
  <si>
    <t>FG-WDSEU221-PP-0007KIT10</t>
  </si>
  <si>
    <t>Адаптер монтажной рамки Fibaro/Gira55 (10 штук) FG-Wx-AS-4001KIT10</t>
  </si>
  <si>
    <t>Адаптер монтажной рамки Legrand (10 штук) FG-Wx-AS-4002KIT10</t>
  </si>
  <si>
    <t>Адаптер монтажной рамки Schneider (10 штук) FG-Wx-AS-4003KIT10</t>
  </si>
  <si>
    <t>Адаптер кнопки Legrand/Gira (10 штук) FG-WDSEU221-PP-0007KIT10</t>
  </si>
  <si>
    <t>Радиоуправление с обратной связью</t>
  </si>
  <si>
    <t>BiDi-Awning</t>
  </si>
  <si>
    <t>BiDi-Shutter</t>
  </si>
  <si>
    <t xml:space="preserve">Радиоуправление для роллет и маркиз с обратной связью, IP20, скрытый монтаж </t>
  </si>
  <si>
    <t>BiDi-Switch</t>
  </si>
  <si>
    <t>Радиоуправление для освещения с обратной связью, скрытый монтаж</t>
  </si>
  <si>
    <t>Радиоуправление для роллет и маркиз с обратной связью, IP55</t>
  </si>
  <si>
    <t>Умный дом Nice. Fibaro</t>
  </si>
  <si>
    <t>Nice</t>
  </si>
  <si>
    <t>NEW!!!</t>
  </si>
  <si>
    <t>P1SBD</t>
  </si>
  <si>
    <t>Передатчик переносной 1-канальный ERA P1BD с обратной связью, IP40</t>
  </si>
  <si>
    <t>шт</t>
  </si>
  <si>
    <t>P6SBD</t>
  </si>
  <si>
    <t>Передатчик переносной 6 канальный ERA P6SBD, с обратной связью, управление функцией "солнце", IP40</t>
  </si>
  <si>
    <t>P6SVBD</t>
  </si>
  <si>
    <t>Передатчик переносной 6 канальный ERA P6SV, с обратной связью, плавной регулировкой жалюзи и освещения, управление функцией "солнце", IP40</t>
  </si>
  <si>
    <t>W1SBD</t>
  </si>
  <si>
    <t>Радиопульт настенный ERA W1SBD, 1-канальный с обратной связью, функция "солнце", IP40</t>
  </si>
  <si>
    <t>W6SBD</t>
  </si>
  <si>
    <t>Радиопульт настенный ERA W6SBD, 6-канальный с обратной связью, функция "солнце", IP40</t>
  </si>
  <si>
    <r>
      <t xml:space="preserve">Прайс-лист АО "Найс Автоматика для Дома" 
</t>
    </r>
    <r>
      <rPr>
        <b/>
        <sz val="20"/>
        <color indexed="10"/>
        <rFont val="Calibri"/>
        <family val="2"/>
        <charset val="204"/>
      </rPr>
      <t xml:space="preserve"> 04 марта 2022 г.</t>
    </r>
  </si>
  <si>
    <t>YHBDSHKIT</t>
  </si>
  <si>
    <t>YHBDSHSWKIT</t>
  </si>
  <si>
    <t>Комплект "Nice Умный Дом". Состав: Контроллер умного дома Yubii Home YH-001 - 1 шт., Передатчик переносной 6 канальный ERA P6SBD - 1 шт., Радиоуправление для роллет и маркиз с обратной связью BiDi-Shutter - 4 шт.</t>
  </si>
  <si>
    <t>Комплект "Nice Умный Дом". Состав: Контроллер умного дома Yubii Home YH-001 - 1 шт., Передатчик переносной 6 канальный ERA P6SBD - 1 шт., Радиоуправление для роллет и маркиз с обратной связью BiDi-Shutter - 4 шт.,Радиоуправление для освещения с обратной связью BiDi-Switch - 2 шт.</t>
  </si>
  <si>
    <t>BDSHP6KIT</t>
  </si>
  <si>
    <t>BDSHSWP6KIT</t>
  </si>
  <si>
    <t>BDAWKIT10</t>
  </si>
  <si>
    <t>BDSHKIT10</t>
  </si>
  <si>
    <t>BDSWKIT10</t>
  </si>
  <si>
    <t>Комплект для управления освещением, роллетами и маркизами с обратной связью. Состав: Передатчик переносной 6 канальный ERA P6SBD - 1 шт., Радиоуправление для роллет и маркиз с обратной связью BiDi-Shutter - 4 шт.,Радиоуправление для освещения с обратной связью BiDi-Switch - 2 шт.</t>
  </si>
  <si>
    <t>Комплект для управления роллетами и маркизами с обратной связью. Состав: Передатчик переносной 6 канальный ERA P6SBD - 1 шт., Радиоуправление для роллет и маркиз с обратной связью BiDi-Shutter - 6 шт.</t>
  </si>
  <si>
    <t>Комплект радиоуправления для роллет и маркиз. Состав: Радиоуправление для роллет и маркиз с обратной связью BiDi-Awning - 10 шт.</t>
  </si>
  <si>
    <t>Комплект радиоуправления для роллет и маркиз. Состав: Радиоуправление для роллет и маркиз с обратной связью BiDi-Shutter - 10 шт.</t>
  </si>
  <si>
    <t>Комплект радиоуправления для освещения. Состав: Радиоуправление для роллет и маркиз с обратной связью BiDi-Switch - 10 шт.</t>
  </si>
  <si>
    <t>Комплекты "Умный Дом Nice"</t>
  </si>
  <si>
    <t>X10</t>
  </si>
  <si>
    <t>Выгода</t>
  </si>
  <si>
    <t>X6</t>
  </si>
  <si>
    <t>X4</t>
  </si>
  <si>
    <t>X2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</si>
</sst>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&quot;р.&quot;_-;\-* #,##0&quot;р.&quot;_-;_-* &quot;-&quot;??&quot;р.&quot;_-;_-@_-"/>
    <numFmt numFmtId="165" formatCode="#,##0_ ;\-#,##0\ 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indexed="8"/>
      <name val="Helvetica Neue"/>
      <family val="2"/>
    </font>
    <font>
      <sz val="10"/>
      <color indexed="8"/>
      <name val="MS Sans Serif"/>
      <family val="2"/>
    </font>
    <font>
      <sz val="8"/>
      <name val="Calibri"/>
      <family val="2"/>
      <scheme val="minor"/>
    </font>
    <font>
      <b/>
      <sz val="10"/>
      <name val="Calibri"/>
      <family val="2"/>
      <charset val="204"/>
      <scheme val="minor"/>
    </font>
    <font>
      <b/>
      <sz val="24"/>
      <color theme="0" tint="-4.9989318521683403E-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0"/>
      <color indexed="10"/>
      <name val="Calibri"/>
      <family val="2"/>
      <charset val="204"/>
    </font>
    <font>
      <b/>
      <sz val="15"/>
      <name val="Calibri"/>
      <family val="2"/>
      <charset val="204"/>
      <scheme val="minor"/>
    </font>
    <font>
      <u/>
      <sz val="12"/>
      <color theme="1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2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 tint="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theme="1" tint="0.34998626667073579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EEBF7"/>
        <bgColor rgb="FFDAE3F3"/>
      </patternFill>
    </fill>
    <fill>
      <patternFill patternType="solid">
        <fgColor theme="0" tint="-0.34998626667073579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 applyNumberFormat="0" applyFill="0" applyBorder="0" applyProtection="0">
      <alignment vertical="top" wrapText="1"/>
    </xf>
    <xf numFmtId="0" fontId="4" fillId="0" borderId="0"/>
    <xf numFmtId="0" fontId="1" fillId="0" borderId="0"/>
    <xf numFmtId="0" fontId="12" fillId="0" borderId="0" applyNumberFormat="0" applyFill="0" applyBorder="0" applyAlignment="0" applyProtection="0"/>
  </cellStyleXfs>
  <cellXfs count="137">
    <xf numFmtId="0" fontId="0" fillId="0" borderId="0" xfId="0"/>
    <xf numFmtId="2" fontId="6" fillId="0" borderId="2" xfId="4" applyNumberFormat="1" applyFont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164" fontId="6" fillId="0" borderId="2" xfId="4" applyNumberFormat="1" applyFont="1" applyBorder="1" applyAlignment="1">
      <alignment horizontal="center" wrapText="1"/>
    </xf>
    <xf numFmtId="0" fontId="1" fillId="0" borderId="0" xfId="4"/>
    <xf numFmtId="2" fontId="9" fillId="0" borderId="3" xfId="4" applyNumberFormat="1" applyFont="1" applyBorder="1" applyAlignment="1">
      <alignment horizontal="center" vertical="center" wrapText="1"/>
    </xf>
    <xf numFmtId="0" fontId="9" fillId="0" borderId="3" xfId="4" applyFont="1" applyBorder="1" applyAlignment="1">
      <alignment horizontal="center" vertical="center" wrapText="1"/>
    </xf>
    <xf numFmtId="165" fontId="10" fillId="0" borderId="3" xfId="4" applyNumberFormat="1" applyFont="1" applyBorder="1" applyAlignment="1">
      <alignment horizontal="center" vertical="center"/>
    </xf>
    <xf numFmtId="2" fontId="9" fillId="0" borderId="1" xfId="4" applyNumberFormat="1" applyFont="1" applyBorder="1" applyAlignment="1">
      <alignment horizontal="center" vertical="center" wrapText="1"/>
    </xf>
    <xf numFmtId="0" fontId="9" fillId="0" borderId="1" xfId="4" applyFont="1" applyBorder="1" applyAlignment="1">
      <alignment horizontal="center" vertical="center" wrapText="1"/>
    </xf>
    <xf numFmtId="165" fontId="10" fillId="0" borderId="1" xfId="4" applyNumberFormat="1" applyFont="1" applyBorder="1" applyAlignment="1">
      <alignment horizontal="center" vertical="center"/>
    </xf>
    <xf numFmtId="2" fontId="11" fillId="0" borderId="0" xfId="4" applyNumberFormat="1" applyFont="1" applyAlignment="1">
      <alignment horizontal="center" wrapText="1"/>
    </xf>
    <xf numFmtId="0" fontId="11" fillId="0" borderId="0" xfId="4" applyFont="1" applyAlignment="1">
      <alignment horizontal="center"/>
    </xf>
    <xf numFmtId="164" fontId="11" fillId="0" borderId="0" xfId="4" applyNumberFormat="1" applyFont="1" applyAlignment="1">
      <alignment horizontal="center"/>
    </xf>
    <xf numFmtId="2" fontId="9" fillId="0" borderId="4" xfId="4" applyNumberFormat="1" applyFont="1" applyBorder="1" applyAlignment="1">
      <alignment horizontal="center" vertical="center" wrapText="1"/>
    </xf>
    <xf numFmtId="165" fontId="10" fillId="0" borderId="2" xfId="4" applyNumberFormat="1" applyFont="1" applyBorder="1" applyAlignment="1">
      <alignment horizontal="center" vertical="center"/>
    </xf>
    <xf numFmtId="0" fontId="9" fillId="0" borderId="2" xfId="4" applyFont="1" applyBorder="1" applyAlignment="1">
      <alignment horizontal="center" vertical="center" wrapText="1"/>
    </xf>
    <xf numFmtId="2" fontId="9" fillId="0" borderId="2" xfId="4" applyNumberFormat="1" applyFont="1" applyBorder="1" applyAlignment="1">
      <alignment horizontal="center" vertical="center" wrapText="1"/>
    </xf>
    <xf numFmtId="165" fontId="10" fillId="0" borderId="4" xfId="4" applyNumberFormat="1" applyFont="1" applyBorder="1" applyAlignment="1">
      <alignment horizontal="center" vertical="center"/>
    </xf>
    <xf numFmtId="0" fontId="1" fillId="0" borderId="1" xfId="4" applyBorder="1"/>
    <xf numFmtId="0" fontId="13" fillId="3" borderId="0" xfId="0" applyFont="1" applyFill="1"/>
    <xf numFmtId="0" fontId="14" fillId="3" borderId="0" xfId="0" applyFont="1" applyFill="1"/>
    <xf numFmtId="0" fontId="15" fillId="3" borderId="0" xfId="0" applyFont="1" applyFill="1"/>
    <xf numFmtId="0" fontId="15" fillId="3" borderId="6" xfId="0" applyFont="1" applyFill="1" applyBorder="1"/>
    <xf numFmtId="0" fontId="15" fillId="3" borderId="6" xfId="0" applyFont="1" applyFill="1" applyBorder="1" applyAlignment="1">
      <alignment vertical="top"/>
    </xf>
    <xf numFmtId="0" fontId="16" fillId="3" borderId="6" xfId="5" applyFont="1" applyFill="1" applyBorder="1" applyAlignment="1">
      <alignment vertical="top"/>
    </xf>
    <xf numFmtId="0" fontId="19" fillId="4" borderId="0" xfId="0" applyFont="1" applyFill="1" applyAlignment="1">
      <alignment horizontal="center" vertical="center" wrapText="1"/>
    </xf>
    <xf numFmtId="0" fontId="12" fillId="4" borderId="0" xfId="5" applyFill="1" applyAlignment="1">
      <alignment horizontal="left" vertical="center"/>
    </xf>
    <xf numFmtId="0" fontId="16" fillId="4" borderId="0" xfId="5" applyFont="1" applyFill="1" applyAlignment="1">
      <alignment horizontal="left" vertical="center"/>
    </xf>
    <xf numFmtId="0" fontId="20" fillId="4" borderId="0" xfId="0" applyFont="1" applyFill="1"/>
    <xf numFmtId="0" fontId="21" fillId="3" borderId="0" xfId="0" applyFont="1" applyFill="1" applyAlignment="1">
      <alignment horizontal="left" vertical="center"/>
    </xf>
    <xf numFmtId="0" fontId="22" fillId="3" borderId="0" xfId="0" applyFont="1" applyFill="1"/>
    <xf numFmtId="0" fontId="12" fillId="4" borderId="0" xfId="5" applyFill="1" applyAlignment="1">
      <alignment vertical="center"/>
    </xf>
    <xf numFmtId="0" fontId="16" fillId="4" borderId="0" xfId="5" quotePrefix="1" applyFont="1" applyFill="1" applyAlignment="1">
      <alignment vertical="center"/>
    </xf>
    <xf numFmtId="0" fontId="16" fillId="4" borderId="0" xfId="5" applyFont="1" applyFill="1" applyAlignment="1">
      <alignment vertical="center"/>
    </xf>
    <xf numFmtId="164" fontId="6" fillId="0" borderId="2" xfId="4" applyNumberFormat="1" applyFont="1" applyBorder="1" applyAlignment="1">
      <alignment horizontal="center" vertical="center" wrapText="1"/>
    </xf>
    <xf numFmtId="0" fontId="0" fillId="0" borderId="0" xfId="0" applyFill="1"/>
    <xf numFmtId="0" fontId="1" fillId="0" borderId="1" xfId="4" applyFill="1" applyBorder="1"/>
    <xf numFmtId="165" fontId="10" fillId="0" borderId="2" xfId="4" applyNumberFormat="1" applyFont="1" applyFill="1" applyBorder="1" applyAlignment="1">
      <alignment horizontal="center" vertical="center"/>
    </xf>
    <xf numFmtId="2" fontId="9" fillId="0" borderId="3" xfId="4" applyNumberFormat="1" applyFont="1" applyFill="1" applyBorder="1" applyAlignment="1">
      <alignment horizontal="center" vertical="center" wrapText="1"/>
    </xf>
    <xf numFmtId="0" fontId="9" fillId="0" borderId="3" xfId="4" applyFont="1" applyFill="1" applyBorder="1" applyAlignment="1">
      <alignment horizontal="center" vertical="center" wrapText="1"/>
    </xf>
    <xf numFmtId="165" fontId="10" fillId="0" borderId="3" xfId="4" applyNumberFormat="1" applyFont="1" applyFill="1" applyBorder="1" applyAlignment="1">
      <alignment horizontal="center" vertical="center"/>
    </xf>
    <xf numFmtId="0" fontId="6" fillId="0" borderId="2" xfId="4" applyFont="1" applyBorder="1" applyAlignment="1">
      <alignment horizontal="left" vertical="center" wrapText="1"/>
    </xf>
    <xf numFmtId="165" fontId="10" fillId="0" borderId="1" xfId="4" applyNumberFormat="1" applyFont="1" applyBorder="1" applyAlignment="1">
      <alignment horizontal="left" vertical="center"/>
    </xf>
    <xf numFmtId="165" fontId="10" fillId="0" borderId="2" xfId="4" applyNumberFormat="1" applyFont="1" applyBorder="1" applyAlignment="1">
      <alignment horizontal="left" vertical="center"/>
    </xf>
    <xf numFmtId="0" fontId="11" fillId="0" borderId="0" xfId="4" applyFont="1" applyAlignment="1">
      <alignment horizontal="left"/>
    </xf>
    <xf numFmtId="165" fontId="24" fillId="0" borderId="2" xfId="4" applyNumberFormat="1" applyFont="1" applyBorder="1" applyAlignment="1">
      <alignment horizontal="left" vertical="center"/>
    </xf>
    <xf numFmtId="2" fontId="25" fillId="0" borderId="1" xfId="4" applyNumberFormat="1" applyFont="1" applyBorder="1" applyAlignment="1">
      <alignment horizontal="center" vertical="center" wrapText="1"/>
    </xf>
    <xf numFmtId="0" fontId="25" fillId="0" borderId="1" xfId="4" applyFont="1" applyBorder="1" applyAlignment="1">
      <alignment horizontal="center" vertical="center" wrapText="1"/>
    </xf>
    <xf numFmtId="165" fontId="24" fillId="0" borderId="3" xfId="4" applyNumberFormat="1" applyFont="1" applyBorder="1" applyAlignment="1">
      <alignment horizontal="center" vertical="center"/>
    </xf>
    <xf numFmtId="165" fontId="24" fillId="0" borderId="1" xfId="4" applyNumberFormat="1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2" fontId="27" fillId="0" borderId="0" xfId="4" applyNumberFormat="1" applyFont="1" applyBorder="1" applyAlignment="1">
      <alignment vertical="center" wrapText="1"/>
    </xf>
    <xf numFmtId="0" fontId="28" fillId="0" borderId="0" xfId="4" applyFont="1"/>
    <xf numFmtId="165" fontId="24" fillId="0" borderId="1" xfId="4" applyNumberFormat="1" applyFont="1" applyBorder="1" applyAlignment="1">
      <alignment horizontal="center" vertical="center"/>
    </xf>
    <xf numFmtId="0" fontId="20" fillId="3" borderId="0" xfId="0" applyFont="1" applyFill="1"/>
    <xf numFmtId="0" fontId="12" fillId="3" borderId="0" xfId="5" applyFill="1" applyAlignment="1">
      <alignment vertical="center"/>
    </xf>
    <xf numFmtId="0" fontId="16" fillId="3" borderId="0" xfId="5" quotePrefix="1" applyFont="1" applyFill="1" applyAlignment="1">
      <alignment vertical="center"/>
    </xf>
    <xf numFmtId="0" fontId="16" fillId="3" borderId="0" xfId="5" applyFont="1" applyFill="1" applyAlignment="1">
      <alignment vertical="center"/>
    </xf>
    <xf numFmtId="0" fontId="0" fillId="3" borderId="0" xfId="0" applyFill="1"/>
    <xf numFmtId="0" fontId="29" fillId="4" borderId="0" xfId="5" applyFont="1" applyFill="1" applyAlignment="1">
      <alignment vertical="center"/>
    </xf>
    <xf numFmtId="0" fontId="29" fillId="0" borderId="0" xfId="4" applyFont="1" applyAlignment="1">
      <alignment horizontal="center" vertical="center"/>
    </xf>
    <xf numFmtId="0" fontId="28" fillId="0" borderId="0" xfId="4" applyFont="1" applyAlignment="1">
      <alignment horizontal="center" vertical="center"/>
    </xf>
    <xf numFmtId="165" fontId="29" fillId="0" borderId="1" xfId="4" applyNumberFormat="1" applyFont="1" applyBorder="1" applyAlignment="1">
      <alignment horizontal="center" vertical="center"/>
    </xf>
    <xf numFmtId="165" fontId="10" fillId="0" borderId="1" xfId="4" applyNumberFormat="1" applyFont="1" applyFill="1" applyBorder="1" applyAlignment="1">
      <alignment horizontal="center" vertical="center"/>
    </xf>
    <xf numFmtId="2" fontId="9" fillId="0" borderId="1" xfId="4" applyNumberFormat="1" applyFont="1" applyFill="1" applyBorder="1" applyAlignment="1">
      <alignment horizontal="center" vertical="center" wrapText="1"/>
    </xf>
    <xf numFmtId="0" fontId="9" fillId="0" borderId="1" xfId="4" applyFont="1" applyFill="1" applyBorder="1" applyAlignment="1">
      <alignment horizontal="center" vertical="center" wrapText="1"/>
    </xf>
    <xf numFmtId="165" fontId="29" fillId="0" borderId="1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12" xfId="4" applyFill="1" applyBorder="1"/>
    <xf numFmtId="0" fontId="1" fillId="0" borderId="13" xfId="4" applyFill="1" applyBorder="1"/>
    <xf numFmtId="165" fontId="10" fillId="0" borderId="15" xfId="4" applyNumberFormat="1" applyFont="1" applyFill="1" applyBorder="1" applyAlignment="1">
      <alignment horizontal="center" vertical="center"/>
    </xf>
    <xf numFmtId="2" fontId="9" fillId="0" borderId="15" xfId="4" applyNumberFormat="1" applyFont="1" applyFill="1" applyBorder="1" applyAlignment="1">
      <alignment horizontal="center" vertical="center" wrapText="1"/>
    </xf>
    <xf numFmtId="165" fontId="10" fillId="0" borderId="17" xfId="4" applyNumberFormat="1" applyFont="1" applyFill="1" applyBorder="1" applyAlignment="1">
      <alignment horizontal="center" vertical="center"/>
    </xf>
    <xf numFmtId="165" fontId="10" fillId="0" borderId="18" xfId="4" applyNumberFormat="1" applyFont="1" applyFill="1" applyBorder="1" applyAlignment="1">
      <alignment horizontal="center" vertical="center"/>
    </xf>
    <xf numFmtId="165" fontId="10" fillId="0" borderId="18" xfId="4" applyNumberFormat="1" applyFont="1" applyFill="1" applyBorder="1" applyAlignment="1">
      <alignment horizontal="center" vertical="center"/>
    </xf>
    <xf numFmtId="165" fontId="28" fillId="0" borderId="19" xfId="4" applyNumberFormat="1" applyFont="1" applyFill="1" applyBorder="1" applyAlignment="1">
      <alignment horizontal="center" vertical="center" wrapText="1"/>
    </xf>
    <xf numFmtId="165" fontId="30" fillId="0" borderId="13" xfId="4" applyNumberFormat="1" applyFont="1" applyFill="1" applyBorder="1" applyAlignment="1"/>
    <xf numFmtId="0" fontId="12" fillId="4" borderId="0" xfId="5" applyFill="1" applyAlignment="1">
      <alignment horizontal="left" vertical="center"/>
    </xf>
    <xf numFmtId="0" fontId="17" fillId="3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" fillId="2" borderId="0" xfId="4" applyFill="1" applyAlignment="1">
      <alignment horizontal="center"/>
    </xf>
    <xf numFmtId="0" fontId="1" fillId="2" borderId="5" xfId="4" applyFill="1" applyBorder="1" applyAlignment="1">
      <alignment horizontal="center"/>
    </xf>
    <xf numFmtId="0" fontId="7" fillId="5" borderId="7" xfId="4" applyFont="1" applyFill="1" applyBorder="1" applyAlignment="1">
      <alignment horizontal="center" vertical="center"/>
    </xf>
    <xf numFmtId="0" fontId="7" fillId="5" borderId="8" xfId="4" applyFont="1" applyFill="1" applyBorder="1" applyAlignment="1">
      <alignment horizontal="center" vertical="center"/>
    </xf>
    <xf numFmtId="0" fontId="7" fillId="5" borderId="9" xfId="4" applyFont="1" applyFill="1" applyBorder="1" applyAlignment="1">
      <alignment horizontal="center" vertical="center"/>
    </xf>
    <xf numFmtId="0" fontId="23" fillId="9" borderId="1" xfId="4" applyFont="1" applyFill="1" applyBorder="1" applyAlignment="1">
      <alignment horizontal="center" vertical="center"/>
    </xf>
    <xf numFmtId="2" fontId="27" fillId="0" borderId="10" xfId="4" applyNumberFormat="1" applyFont="1" applyBorder="1" applyAlignment="1">
      <alignment horizontal="left" vertical="center" wrapText="1"/>
    </xf>
    <xf numFmtId="2" fontId="27" fillId="0" borderId="0" xfId="4" applyNumberFormat="1" applyFont="1" applyBorder="1" applyAlignment="1">
      <alignment horizontal="left" vertical="center" wrapText="1"/>
    </xf>
    <xf numFmtId="0" fontId="8" fillId="6" borderId="7" xfId="4" applyFont="1" applyFill="1" applyBorder="1" applyAlignment="1">
      <alignment horizontal="center" vertical="center"/>
    </xf>
    <xf numFmtId="0" fontId="8" fillId="6" borderId="8" xfId="4" applyFont="1" applyFill="1" applyBorder="1" applyAlignment="1">
      <alignment horizontal="center" vertical="center"/>
    </xf>
    <xf numFmtId="0" fontId="8" fillId="6" borderId="9" xfId="4" applyFont="1" applyFill="1" applyBorder="1" applyAlignment="1">
      <alignment horizontal="center" vertical="center"/>
    </xf>
    <xf numFmtId="0" fontId="8" fillId="7" borderId="7" xfId="4" applyFont="1" applyFill="1" applyBorder="1" applyAlignment="1">
      <alignment horizontal="center" vertical="center"/>
    </xf>
    <xf numFmtId="0" fontId="8" fillId="7" borderId="8" xfId="4" applyFont="1" applyFill="1" applyBorder="1" applyAlignment="1">
      <alignment horizontal="center" vertical="center"/>
    </xf>
    <xf numFmtId="0" fontId="8" fillId="7" borderId="9" xfId="4" applyFont="1" applyFill="1" applyBorder="1" applyAlignment="1">
      <alignment horizontal="center" vertical="center"/>
    </xf>
    <xf numFmtId="0" fontId="8" fillId="8" borderId="7" xfId="4" applyFont="1" applyFill="1" applyBorder="1" applyAlignment="1">
      <alignment horizontal="center" vertical="center"/>
    </xf>
    <xf numFmtId="0" fontId="8" fillId="8" borderId="8" xfId="4" applyFont="1" applyFill="1" applyBorder="1" applyAlignment="1">
      <alignment horizontal="center" vertical="center"/>
    </xf>
    <xf numFmtId="0" fontId="8" fillId="8" borderId="9" xfId="4" applyFont="1" applyFill="1" applyBorder="1" applyAlignment="1">
      <alignment horizontal="center" vertical="center"/>
    </xf>
    <xf numFmtId="0" fontId="7" fillId="5" borderId="1" xfId="4" applyFont="1" applyFill="1" applyBorder="1" applyAlignment="1">
      <alignment horizontal="center" vertical="center"/>
    </xf>
    <xf numFmtId="0" fontId="8" fillId="6" borderId="1" xfId="4" applyFont="1" applyFill="1" applyBorder="1" applyAlignment="1">
      <alignment horizontal="center" vertical="center"/>
    </xf>
    <xf numFmtId="0" fontId="8" fillId="8" borderId="1" xfId="4" applyFont="1" applyFill="1" applyBorder="1" applyAlignment="1">
      <alignment horizontal="center" vertical="center"/>
    </xf>
    <xf numFmtId="165" fontId="10" fillId="0" borderId="26" xfId="4" applyNumberFormat="1" applyFont="1" applyFill="1" applyBorder="1" applyAlignment="1">
      <alignment horizontal="center" vertical="center"/>
    </xf>
    <xf numFmtId="165" fontId="10" fillId="0" borderId="27" xfId="4" applyNumberFormat="1" applyFont="1" applyFill="1" applyBorder="1" applyAlignment="1">
      <alignment horizontal="center" vertical="center"/>
    </xf>
    <xf numFmtId="165" fontId="10" fillId="0" borderId="28" xfId="4" applyNumberFormat="1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165" fontId="30" fillId="0" borderId="13" xfId="4" applyNumberFormat="1" applyFont="1" applyFill="1" applyBorder="1" applyAlignment="1">
      <alignment horizontal="left"/>
    </xf>
    <xf numFmtId="165" fontId="10" fillId="0" borderId="1" xfId="4" applyNumberFormat="1" applyFont="1" applyFill="1" applyBorder="1" applyAlignment="1">
      <alignment horizontal="center" vertical="center"/>
    </xf>
    <xf numFmtId="2" fontId="9" fillId="0" borderId="1" xfId="4" applyNumberFormat="1" applyFont="1" applyFill="1" applyBorder="1" applyAlignment="1">
      <alignment horizontal="center" vertical="center" wrapText="1"/>
    </xf>
    <xf numFmtId="165" fontId="10" fillId="0" borderId="18" xfId="4" applyNumberFormat="1" applyFont="1" applyFill="1" applyBorder="1" applyAlignment="1">
      <alignment horizontal="center" vertical="center"/>
    </xf>
    <xf numFmtId="165" fontId="10" fillId="0" borderId="22" xfId="4" applyNumberFormat="1" applyFont="1" applyFill="1" applyBorder="1" applyAlignment="1">
      <alignment horizontal="center" vertical="center"/>
    </xf>
    <xf numFmtId="165" fontId="10" fillId="0" borderId="9" xfId="4" applyNumberFormat="1" applyFont="1" applyFill="1" applyBorder="1" applyAlignment="1">
      <alignment horizontal="center" vertical="center"/>
    </xf>
    <xf numFmtId="165" fontId="10" fillId="0" borderId="7" xfId="4" applyNumberFormat="1" applyFont="1" applyFill="1" applyBorder="1" applyAlignment="1">
      <alignment horizontal="center" vertical="center"/>
    </xf>
    <xf numFmtId="165" fontId="30" fillId="0" borderId="23" xfId="4" applyNumberFormat="1" applyFont="1" applyFill="1" applyBorder="1" applyAlignment="1">
      <alignment horizontal="left"/>
    </xf>
    <xf numFmtId="165" fontId="30" fillId="0" borderId="24" xfId="4" applyNumberFormat="1" applyFont="1" applyFill="1" applyBorder="1" applyAlignment="1">
      <alignment horizontal="left"/>
    </xf>
    <xf numFmtId="0" fontId="1" fillId="0" borderId="25" xfId="4" applyFill="1" applyBorder="1" applyAlignment="1">
      <alignment horizontal="center"/>
    </xf>
    <xf numFmtId="0" fontId="1" fillId="0" borderId="24" xfId="4" applyFill="1" applyBorder="1" applyAlignment="1">
      <alignment horizontal="center"/>
    </xf>
    <xf numFmtId="2" fontId="9" fillId="0" borderId="7" xfId="4" applyNumberFormat="1" applyFont="1" applyFill="1" applyBorder="1" applyAlignment="1">
      <alignment horizontal="center" vertical="center" wrapText="1"/>
    </xf>
    <xf numFmtId="2" fontId="9" fillId="0" borderId="9" xfId="4" applyNumberFormat="1" applyFont="1" applyFill="1" applyBorder="1" applyAlignment="1">
      <alignment horizontal="center" vertical="center" wrapText="1"/>
    </xf>
    <xf numFmtId="2" fontId="9" fillId="0" borderId="22" xfId="4" applyNumberFormat="1" applyFont="1" applyFill="1" applyBorder="1" applyAlignment="1">
      <alignment horizontal="center" vertical="center" wrapText="1"/>
    </xf>
    <xf numFmtId="0" fontId="7" fillId="5" borderId="0" xfId="4" applyFont="1" applyFill="1" applyBorder="1" applyAlignment="1">
      <alignment horizontal="center" vertical="center"/>
    </xf>
    <xf numFmtId="0" fontId="7" fillId="5" borderId="11" xfId="4" applyFont="1" applyFill="1" applyBorder="1" applyAlignment="1">
      <alignment horizontal="center" vertical="center"/>
    </xf>
    <xf numFmtId="0" fontId="8" fillId="8" borderId="20" xfId="4" applyFont="1" applyFill="1" applyBorder="1" applyAlignment="1">
      <alignment horizontal="center" vertical="center"/>
    </xf>
    <xf numFmtId="0" fontId="8" fillId="8" borderId="21" xfId="4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5" xfId="0" applyFill="1" applyBorder="1" applyAlignment="1">
      <alignment horizontal="center"/>
    </xf>
    <xf numFmtId="0" fontId="8" fillId="7" borderId="1" xfId="4" applyFont="1" applyFill="1" applyBorder="1" applyAlignment="1">
      <alignment horizontal="center" vertical="center"/>
    </xf>
    <xf numFmtId="0" fontId="31" fillId="0" borderId="12" xfId="4" applyFont="1" applyFill="1" applyBorder="1"/>
    <xf numFmtId="0" fontId="28" fillId="0" borderId="18" xfId="4" applyFont="1" applyFill="1" applyBorder="1" applyAlignment="1">
      <alignment horizontal="center" vertical="center" wrapText="1"/>
    </xf>
    <xf numFmtId="0" fontId="0" fillId="10" borderId="29" xfId="0" applyFill="1" applyBorder="1" applyAlignment="1">
      <alignment horizontal="center"/>
    </xf>
    <xf numFmtId="0" fontId="32" fillId="0" borderId="1" xfId="4" applyFont="1" applyFill="1" applyBorder="1"/>
    <xf numFmtId="0" fontId="33" fillId="0" borderId="13" xfId="4" applyFont="1" applyFill="1" applyBorder="1" applyAlignment="1">
      <alignment horizontal="center" vertical="center" wrapText="1"/>
    </xf>
    <xf numFmtId="0" fontId="33" fillId="0" borderId="14" xfId="4" applyFont="1" applyFill="1" applyBorder="1" applyAlignment="1">
      <alignment horizontal="center" vertical="center" wrapText="1"/>
    </xf>
    <xf numFmtId="0" fontId="33" fillId="0" borderId="1" xfId="4" applyFont="1" applyFill="1" applyBorder="1" applyAlignment="1">
      <alignment horizontal="center" vertical="center" wrapText="1"/>
    </xf>
    <xf numFmtId="0" fontId="33" fillId="0" borderId="16" xfId="4" applyFont="1" applyFill="1" applyBorder="1" applyAlignment="1">
      <alignment horizontal="center" vertical="center" wrapText="1"/>
    </xf>
  </cellXfs>
  <cellStyles count="6">
    <cellStyle name="Normal 2" xfId="1" xr:uid="{7CD84C8B-34C5-442C-B7EA-A0E96F05CCF3}"/>
    <cellStyle name="Normal 2 2" xfId="2" xr:uid="{781D4F05-1409-42AC-B38A-83C538E6A8F4}"/>
    <cellStyle name="normální_List1" xfId="3" xr:uid="{D6839C00-0BE8-401F-8096-49BA62B44A3F}"/>
    <cellStyle name="Гиперссылка" xfId="5" builtinId="8"/>
    <cellStyle name="Обычный" xfId="0" builtinId="0"/>
    <cellStyle name="Обычный 2" xfId="4" xr:uid="{0A08C05D-A405-4634-B638-796ADC5229BC}"/>
  </cellStyles>
  <dxfs count="0"/>
  <tableStyles count="0" defaultTableStyle="TableStyleMedium2" defaultPivotStyle="PivotStyleLight16"/>
  <colors>
    <mruColors>
      <color rgb="FF70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6.png"/><Relationship Id="rId1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jpg"/><Relationship Id="rId4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37.jpe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19" Type="http://schemas.openxmlformats.org/officeDocument/2006/relationships/image" Target="../media/image38.jpe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" Type="http://schemas.openxmlformats.org/officeDocument/2006/relationships/image" Target="../media/image40.jpeg"/><Relationship Id="rId16" Type="http://schemas.openxmlformats.org/officeDocument/2006/relationships/image" Target="../media/image54.jpeg"/><Relationship Id="rId1" Type="http://schemas.openxmlformats.org/officeDocument/2006/relationships/image" Target="../media/image39.jpeg"/><Relationship Id="rId6" Type="http://schemas.openxmlformats.org/officeDocument/2006/relationships/image" Target="../media/image44.png"/><Relationship Id="rId11" Type="http://schemas.openxmlformats.org/officeDocument/2006/relationships/image" Target="../media/image49.jpeg"/><Relationship Id="rId5" Type="http://schemas.openxmlformats.org/officeDocument/2006/relationships/image" Target="../media/image43.jpeg"/><Relationship Id="rId15" Type="http://schemas.openxmlformats.org/officeDocument/2006/relationships/image" Target="../media/image53.jpeg"/><Relationship Id="rId10" Type="http://schemas.openxmlformats.org/officeDocument/2006/relationships/image" Target="../media/image48.jpeg"/><Relationship Id="rId4" Type="http://schemas.openxmlformats.org/officeDocument/2006/relationships/image" Target="../media/image42.jpe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142875</xdr:rowOff>
    </xdr:from>
    <xdr:to>
      <xdr:col>0</xdr:col>
      <xdr:colOff>1247924</xdr:colOff>
      <xdr:row>4</xdr:row>
      <xdr:rowOff>1571625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74A6169-5AEA-4AC5-B37F-F6F24944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4600575"/>
          <a:ext cx="1105049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514350</xdr:rowOff>
    </xdr:from>
    <xdr:to>
      <xdr:col>0</xdr:col>
      <xdr:colOff>1333500</xdr:colOff>
      <xdr:row>5</xdr:row>
      <xdr:rowOff>1352630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94B73BCB-5AEF-400B-8D6A-B6280AF0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76600"/>
          <a:ext cx="1257300" cy="838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-1552575</xdr:rowOff>
    </xdr:from>
    <xdr:to>
      <xdr:col>2</xdr:col>
      <xdr:colOff>384419</xdr:colOff>
      <xdr:row>0</xdr:row>
      <xdr:rowOff>-437758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A490613-12A3-4F2F-B2DD-8F8C7A340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4010025"/>
          <a:ext cx="1079744" cy="111481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-1755383</xdr:rowOff>
    </xdr:from>
    <xdr:to>
      <xdr:col>0</xdr:col>
      <xdr:colOff>1304925</xdr:colOff>
      <xdr:row>0</xdr:row>
      <xdr:rowOff>-909345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165B0F8-87C6-44C6-8CF1-CE003EF57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212833"/>
          <a:ext cx="1143000" cy="8460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149617</xdr:rowOff>
    </xdr:from>
    <xdr:to>
      <xdr:col>0</xdr:col>
      <xdr:colOff>1270244</xdr:colOff>
      <xdr:row>8</xdr:row>
      <xdr:rowOff>1264434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8F6F364-7237-4E34-8768-903E36F2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6807592"/>
          <a:ext cx="1079744" cy="111481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6</xdr:row>
      <xdr:rowOff>130567</xdr:rowOff>
    </xdr:from>
    <xdr:to>
      <xdr:col>0</xdr:col>
      <xdr:colOff>1260719</xdr:colOff>
      <xdr:row>6</xdr:row>
      <xdr:rowOff>1245384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5F73B7DD-DF41-42D2-BB74-7E975243D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4026292"/>
          <a:ext cx="1079744" cy="111481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</xdr:row>
      <xdr:rowOff>219075</xdr:rowOff>
    </xdr:from>
    <xdr:to>
      <xdr:col>0</xdr:col>
      <xdr:colOff>1314450</xdr:colOff>
      <xdr:row>4</xdr:row>
      <xdr:rowOff>1065113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4C727210-6600-42D4-8668-8D4629E2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52550"/>
          <a:ext cx="1143000" cy="846038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10</xdr:row>
      <xdr:rowOff>254392</xdr:rowOff>
    </xdr:from>
    <xdr:to>
      <xdr:col>0</xdr:col>
      <xdr:colOff>961968</xdr:colOff>
      <xdr:row>10</xdr:row>
      <xdr:rowOff>1330582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EE7934C6-DD4D-436F-9F61-4787AF21F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9674617"/>
          <a:ext cx="457143" cy="1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11</xdr:row>
      <xdr:rowOff>225817</xdr:rowOff>
    </xdr:from>
    <xdr:to>
      <xdr:col>0</xdr:col>
      <xdr:colOff>971490</xdr:colOff>
      <xdr:row>11</xdr:row>
      <xdr:rowOff>1321055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1C14CD91-EFFD-4EFE-8858-E1B2B349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11217667"/>
          <a:ext cx="476190" cy="10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12</xdr:row>
      <xdr:rowOff>254392</xdr:rowOff>
    </xdr:from>
    <xdr:to>
      <xdr:col>0</xdr:col>
      <xdr:colOff>904825</xdr:colOff>
      <xdr:row>12</xdr:row>
      <xdr:rowOff>1273440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2F9F86AE-AD3F-419C-9BDA-373B1297D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825" y="12817867"/>
          <a:ext cx="400000" cy="1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</xdr:row>
      <xdr:rowOff>463942</xdr:rowOff>
    </xdr:from>
    <xdr:to>
      <xdr:col>0</xdr:col>
      <xdr:colOff>1085750</xdr:colOff>
      <xdr:row>13</xdr:row>
      <xdr:rowOff>1273466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E8AC07EC-6F78-4AE1-8475-E1A9C387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0" y="14599042"/>
          <a:ext cx="800000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</xdr:row>
      <xdr:rowOff>397267</xdr:rowOff>
    </xdr:from>
    <xdr:to>
      <xdr:col>0</xdr:col>
      <xdr:colOff>1104798</xdr:colOff>
      <xdr:row>14</xdr:row>
      <xdr:rowOff>1225838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950D3FC0-4DBB-447A-94AF-0225137FB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0" y="16275442"/>
          <a:ext cx="819048" cy="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</xdr:row>
      <xdr:rowOff>276225</xdr:rowOff>
    </xdr:from>
    <xdr:to>
      <xdr:col>0</xdr:col>
      <xdr:colOff>1193218</xdr:colOff>
      <xdr:row>5</xdr:row>
      <xdr:rowOff>962025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EB98B552-6763-44DE-9E40-B904D0503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790825"/>
          <a:ext cx="926518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7</xdr:row>
      <xdr:rowOff>152401</xdr:rowOff>
    </xdr:from>
    <xdr:to>
      <xdr:col>0</xdr:col>
      <xdr:colOff>1097580</xdr:colOff>
      <xdr:row>7</xdr:row>
      <xdr:rowOff>990601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EF0491D-4822-4160-BEB0-246520DA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429251"/>
          <a:ext cx="81183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9</xdr:row>
      <xdr:rowOff>200025</xdr:rowOff>
    </xdr:from>
    <xdr:to>
      <xdr:col>0</xdr:col>
      <xdr:colOff>1088055</xdr:colOff>
      <xdr:row>9</xdr:row>
      <xdr:rowOff>1038225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0CE4ED0-F1BE-402D-9401-D416B040D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8239125"/>
          <a:ext cx="811830" cy="83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4</xdr:row>
      <xdr:rowOff>257175</xdr:rowOff>
    </xdr:from>
    <xdr:to>
      <xdr:col>1</xdr:col>
      <xdr:colOff>1381000</xdr:colOff>
      <xdr:row>4</xdr:row>
      <xdr:rowOff>1133475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265A160-99A5-4557-AA85-3B7C40F23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390650"/>
          <a:ext cx="1314325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4</xdr:row>
      <xdr:rowOff>152400</xdr:rowOff>
    </xdr:from>
    <xdr:to>
      <xdr:col>2</xdr:col>
      <xdr:colOff>1228665</xdr:colOff>
      <xdr:row>4</xdr:row>
      <xdr:rowOff>1247638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9ED07A7-4DC6-4046-B01E-F7D810932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76700" y="1285875"/>
          <a:ext cx="476190" cy="10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1028700</xdr:colOff>
      <xdr:row>4</xdr:row>
      <xdr:rowOff>114300</xdr:rowOff>
    </xdr:from>
    <xdr:to>
      <xdr:col>4</xdr:col>
      <xdr:colOff>498719</xdr:colOff>
      <xdr:row>4</xdr:row>
      <xdr:rowOff>1229117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15D52A8-5516-4888-9C3B-6CBF22F3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247775"/>
          <a:ext cx="1079744" cy="111481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10</xdr:row>
      <xdr:rowOff>285750</xdr:rowOff>
    </xdr:from>
    <xdr:to>
      <xdr:col>1</xdr:col>
      <xdr:colOff>1390525</xdr:colOff>
      <xdr:row>10</xdr:row>
      <xdr:rowOff>1162050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1942603-1D73-454A-A4C7-E0E96E334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514850"/>
          <a:ext cx="1314325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10</xdr:row>
      <xdr:rowOff>180975</xdr:rowOff>
    </xdr:from>
    <xdr:to>
      <xdr:col>2</xdr:col>
      <xdr:colOff>1238190</xdr:colOff>
      <xdr:row>10</xdr:row>
      <xdr:rowOff>1276213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D749317-0D36-4E67-9A38-E6032C92C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86225" y="4248150"/>
          <a:ext cx="476190" cy="10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10</xdr:row>
      <xdr:rowOff>142875</xdr:rowOff>
    </xdr:from>
    <xdr:to>
      <xdr:col>3</xdr:col>
      <xdr:colOff>1222619</xdr:colOff>
      <xdr:row>10</xdr:row>
      <xdr:rowOff>1257692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80464090-2AC0-44B8-A934-AD55F65C3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4371975"/>
          <a:ext cx="1079744" cy="1114817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10</xdr:row>
      <xdr:rowOff>161925</xdr:rowOff>
    </xdr:from>
    <xdr:to>
      <xdr:col>4</xdr:col>
      <xdr:colOff>1260719</xdr:colOff>
      <xdr:row>10</xdr:row>
      <xdr:rowOff>1276742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BF2D984E-89AE-4E2C-87E8-4A8E504FE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4391025"/>
          <a:ext cx="1079744" cy="111481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</xdr:row>
      <xdr:rowOff>180975</xdr:rowOff>
    </xdr:from>
    <xdr:to>
      <xdr:col>2</xdr:col>
      <xdr:colOff>485715</xdr:colOff>
      <xdr:row>16</xdr:row>
      <xdr:rowOff>1276213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EB052ED-EDA1-49BF-9021-A082D80C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0" y="6991350"/>
          <a:ext cx="476190" cy="10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16</xdr:row>
      <xdr:rowOff>142875</xdr:rowOff>
    </xdr:from>
    <xdr:to>
      <xdr:col>4</xdr:col>
      <xdr:colOff>479669</xdr:colOff>
      <xdr:row>16</xdr:row>
      <xdr:rowOff>1257692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07C1672-D3C2-4B2F-B871-382C0DFFE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7450" y="6953250"/>
          <a:ext cx="1079744" cy="1114817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22</xdr:row>
      <xdr:rowOff>161925</xdr:rowOff>
    </xdr:from>
    <xdr:to>
      <xdr:col>1</xdr:col>
      <xdr:colOff>961965</xdr:colOff>
      <xdr:row>22</xdr:row>
      <xdr:rowOff>1257163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78A4D36-EC6E-4BBC-A92C-0197C80D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2200" y="9877425"/>
          <a:ext cx="476190" cy="10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22</xdr:row>
      <xdr:rowOff>123825</xdr:rowOff>
    </xdr:from>
    <xdr:to>
      <xdr:col>2</xdr:col>
      <xdr:colOff>1517894</xdr:colOff>
      <xdr:row>22</xdr:row>
      <xdr:rowOff>1238642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32B83C6-AF01-405F-832A-317F06AA5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9839325"/>
          <a:ext cx="1079744" cy="1114817"/>
        </a:xfrm>
        <a:prstGeom prst="rect">
          <a:avLst/>
        </a:prstGeom>
      </xdr:spPr>
    </xdr:pic>
    <xdr:clientData/>
  </xdr:twoCellAnchor>
  <xdr:twoCellAnchor editAs="oneCell">
    <xdr:from>
      <xdr:col>3</xdr:col>
      <xdr:colOff>1019175</xdr:colOff>
      <xdr:row>22</xdr:row>
      <xdr:rowOff>152400</xdr:rowOff>
    </xdr:from>
    <xdr:to>
      <xdr:col>4</xdr:col>
      <xdr:colOff>489194</xdr:colOff>
      <xdr:row>22</xdr:row>
      <xdr:rowOff>1267217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C2D5959-33C8-4D68-8AAB-9DFAE946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867900"/>
          <a:ext cx="1079744" cy="11148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6</xdr:row>
      <xdr:rowOff>66675</xdr:rowOff>
    </xdr:from>
    <xdr:to>
      <xdr:col>0</xdr:col>
      <xdr:colOff>1305648</xdr:colOff>
      <xdr:row>6</xdr:row>
      <xdr:rowOff>1172298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2375194-D298-4B24-84F2-93690D49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3000375"/>
          <a:ext cx="1105623" cy="110562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9</xdr:row>
      <xdr:rowOff>161925</xdr:rowOff>
    </xdr:from>
    <xdr:to>
      <xdr:col>0</xdr:col>
      <xdr:colOff>1275898</xdr:colOff>
      <xdr:row>9</xdr:row>
      <xdr:rowOff>1238250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AC9B1C5-34CF-4AD2-95BB-B8B44E06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296150"/>
          <a:ext cx="1066348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10</xdr:row>
      <xdr:rowOff>104776</xdr:rowOff>
    </xdr:from>
    <xdr:to>
      <xdr:col>0</xdr:col>
      <xdr:colOff>1223450</xdr:colOff>
      <xdr:row>10</xdr:row>
      <xdr:rowOff>1194604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9AD01C5-C696-409B-B838-2C105F842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8639176"/>
          <a:ext cx="985324" cy="108982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7</xdr:row>
      <xdr:rowOff>161926</xdr:rowOff>
    </xdr:from>
    <xdr:to>
      <xdr:col>0</xdr:col>
      <xdr:colOff>1255010</xdr:colOff>
      <xdr:row>7</xdr:row>
      <xdr:rowOff>1235960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E7159A1-3B7F-486D-88B5-04D1007B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4495801"/>
          <a:ext cx="1074034" cy="107403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8</xdr:row>
      <xdr:rowOff>104775</xdr:rowOff>
    </xdr:from>
    <xdr:to>
      <xdr:col>0</xdr:col>
      <xdr:colOff>1283063</xdr:colOff>
      <xdr:row>8</xdr:row>
      <xdr:rowOff>1284106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806BEE2-6B94-4BA5-891A-067120E05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5838825"/>
          <a:ext cx="1073513" cy="117933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</xdr:row>
      <xdr:rowOff>219075</xdr:rowOff>
    </xdr:from>
    <xdr:to>
      <xdr:col>0</xdr:col>
      <xdr:colOff>1260809</xdr:colOff>
      <xdr:row>4</xdr:row>
      <xdr:rowOff>1156222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47F5B05-D63E-4AFD-BF21-F5F6DE978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" y="1752600"/>
          <a:ext cx="1089359" cy="93714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</xdr:row>
      <xdr:rowOff>114300</xdr:rowOff>
    </xdr:from>
    <xdr:to>
      <xdr:col>0</xdr:col>
      <xdr:colOff>1323975</xdr:colOff>
      <xdr:row>5</xdr:row>
      <xdr:rowOff>1285875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5FBFEBF-4564-46AE-9360-25122492C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724150"/>
          <a:ext cx="1171575" cy="1171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5</xdr:row>
      <xdr:rowOff>123825</xdr:rowOff>
    </xdr:from>
    <xdr:to>
      <xdr:col>0</xdr:col>
      <xdr:colOff>1246503</xdr:colOff>
      <xdr:row>5</xdr:row>
      <xdr:rowOff>1233936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F7FE25B-7432-4B21-9641-94D5F5A31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153275"/>
          <a:ext cx="1113153" cy="111011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</xdr:row>
      <xdr:rowOff>285750</xdr:rowOff>
    </xdr:from>
    <xdr:to>
      <xdr:col>0</xdr:col>
      <xdr:colOff>1271715</xdr:colOff>
      <xdr:row>6</xdr:row>
      <xdr:rowOff>1152525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AC93956-054E-411D-A249-6A1A4A882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" y="8696325"/>
          <a:ext cx="113836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</xdr:colOff>
      <xdr:row>7</xdr:row>
      <xdr:rowOff>104774</xdr:rowOff>
    </xdr:from>
    <xdr:to>
      <xdr:col>0</xdr:col>
      <xdr:colOff>1188531</xdr:colOff>
      <xdr:row>7</xdr:row>
      <xdr:rowOff>1249269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088C610-39F2-4341-BD9E-17D9B51B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4" y="9896474"/>
          <a:ext cx="1026607" cy="114449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</xdr:row>
      <xdr:rowOff>95251</xdr:rowOff>
    </xdr:from>
    <xdr:to>
      <xdr:col>0</xdr:col>
      <xdr:colOff>1239955</xdr:colOff>
      <xdr:row>8</xdr:row>
      <xdr:rowOff>1225009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94CFC5F-89DB-4D54-B3F2-286001FD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11268076"/>
          <a:ext cx="1011355" cy="112975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9</xdr:row>
      <xdr:rowOff>123825</xdr:rowOff>
    </xdr:from>
    <xdr:to>
      <xdr:col>0</xdr:col>
      <xdr:colOff>1254609</xdr:colOff>
      <xdr:row>9</xdr:row>
      <xdr:rowOff>1248672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4607CAF-9224-48D9-B2F6-2C7476560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" y="12677775"/>
          <a:ext cx="1006959" cy="112484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</xdr:row>
      <xdr:rowOff>66675</xdr:rowOff>
    </xdr:from>
    <xdr:to>
      <xdr:col>0</xdr:col>
      <xdr:colOff>1268864</xdr:colOff>
      <xdr:row>10</xdr:row>
      <xdr:rowOff>1284850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AEDFAD7-15DA-415C-B99E-E5587FEC4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4001750"/>
          <a:ext cx="1125989" cy="121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</xdr:row>
      <xdr:rowOff>47625</xdr:rowOff>
    </xdr:from>
    <xdr:to>
      <xdr:col>0</xdr:col>
      <xdr:colOff>1209077</xdr:colOff>
      <xdr:row>11</xdr:row>
      <xdr:rowOff>1301579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EC7B098-D643-4A17-9805-24736341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350" y="15363825"/>
          <a:ext cx="1075727" cy="125395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12</xdr:row>
      <xdr:rowOff>57152</xdr:rowOff>
    </xdr:from>
    <xdr:to>
      <xdr:col>0</xdr:col>
      <xdr:colOff>1213391</xdr:colOff>
      <xdr:row>12</xdr:row>
      <xdr:rowOff>1313860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2C8DCDE-24A8-4B13-BA72-D4CA0B27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" y="16754477"/>
          <a:ext cx="1060991" cy="125670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13</xdr:row>
      <xdr:rowOff>47626</xdr:rowOff>
    </xdr:from>
    <xdr:to>
      <xdr:col>0</xdr:col>
      <xdr:colOff>1185287</xdr:colOff>
      <xdr:row>13</xdr:row>
      <xdr:rowOff>1314921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320AADC-E37B-4656-ADA7-D00CB0D5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1451" y="18126076"/>
          <a:ext cx="1013836" cy="126729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228602</xdr:colOff>
      <xdr:row>14</xdr:row>
      <xdr:rowOff>77159</xdr:rowOff>
    </xdr:from>
    <xdr:to>
      <xdr:col>0</xdr:col>
      <xdr:colOff>1181528</xdr:colOff>
      <xdr:row>14</xdr:row>
      <xdr:rowOff>1321881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6BA7CDA-DA04-4736-9F42-FB5A3EF4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2" y="19536734"/>
          <a:ext cx="952926" cy="124472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171449</xdr:colOff>
      <xdr:row>15</xdr:row>
      <xdr:rowOff>104775</xdr:rowOff>
    </xdr:from>
    <xdr:to>
      <xdr:col>0</xdr:col>
      <xdr:colOff>1207880</xdr:colOff>
      <xdr:row>15</xdr:row>
      <xdr:rowOff>1278742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A9AEB13-7E9F-4B27-A2BC-01F17FE77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1449" y="20945475"/>
          <a:ext cx="1036431" cy="117396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16</xdr:row>
      <xdr:rowOff>85725</xdr:rowOff>
    </xdr:from>
    <xdr:to>
      <xdr:col>0</xdr:col>
      <xdr:colOff>1222916</xdr:colOff>
      <xdr:row>16</xdr:row>
      <xdr:rowOff>1265176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61E1C74-5F27-4066-85E2-880F7552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1925" y="22307550"/>
          <a:ext cx="1060991" cy="117945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17</xdr:row>
      <xdr:rowOff>104776</xdr:rowOff>
    </xdr:from>
    <xdr:to>
      <xdr:col>0</xdr:col>
      <xdr:colOff>1282289</xdr:colOff>
      <xdr:row>17</xdr:row>
      <xdr:rowOff>1268166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26A985A-0290-434E-A981-D3316692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1450" y="19230976"/>
          <a:ext cx="1110839" cy="1163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18</xdr:row>
      <xdr:rowOff>142875</xdr:rowOff>
    </xdr:from>
    <xdr:to>
      <xdr:col>0</xdr:col>
      <xdr:colOff>1304925</xdr:colOff>
      <xdr:row>18</xdr:row>
      <xdr:rowOff>1289558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DAC2549-5E6E-4261-A25A-FFA1F2D97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300" y="20650200"/>
          <a:ext cx="1190625" cy="114668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20</xdr:row>
      <xdr:rowOff>66675</xdr:rowOff>
    </xdr:from>
    <xdr:to>
      <xdr:col>0</xdr:col>
      <xdr:colOff>1286606</xdr:colOff>
      <xdr:row>20</xdr:row>
      <xdr:rowOff>1284850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396907B-DCFB-4DEA-8BA0-1409E002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875" y="29194125"/>
          <a:ext cx="1143731" cy="121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21</xdr:row>
      <xdr:rowOff>95250</xdr:rowOff>
    </xdr:from>
    <xdr:to>
      <xdr:col>0</xdr:col>
      <xdr:colOff>1291684</xdr:colOff>
      <xdr:row>21</xdr:row>
      <xdr:rowOff>1322317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686D36E-9E6E-4116-BE6A-FCB77532C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1925" y="30603825"/>
          <a:ext cx="1129759" cy="122706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22</xdr:row>
      <xdr:rowOff>104776</xdr:rowOff>
    </xdr:from>
    <xdr:to>
      <xdr:col>0</xdr:col>
      <xdr:colOff>1276413</xdr:colOff>
      <xdr:row>22</xdr:row>
      <xdr:rowOff>1332774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921E0621-D5DF-4FA8-8B0C-6B147DB5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2876" y="31994476"/>
          <a:ext cx="1133537" cy="122799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4</xdr:row>
      <xdr:rowOff>257175</xdr:rowOff>
    </xdr:from>
    <xdr:to>
      <xdr:col>0</xdr:col>
      <xdr:colOff>1239574</xdr:colOff>
      <xdr:row>4</xdr:row>
      <xdr:rowOff>1121686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61B8975-78A3-4F6A-AD78-A2BA1A48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428750"/>
          <a:ext cx="982399" cy="86451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19</xdr:row>
      <xdr:rowOff>219766</xdr:rowOff>
    </xdr:from>
    <xdr:to>
      <xdr:col>0</xdr:col>
      <xdr:colOff>1252546</xdr:colOff>
      <xdr:row>19</xdr:row>
      <xdr:rowOff>1190625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2A3E8F3-8449-4850-A99E-D07455379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22070116"/>
          <a:ext cx="1071570" cy="9708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</xdr:row>
      <xdr:rowOff>209535</xdr:rowOff>
    </xdr:from>
    <xdr:to>
      <xdr:col>0</xdr:col>
      <xdr:colOff>888569</xdr:colOff>
      <xdr:row>23</xdr:row>
      <xdr:rowOff>1133475</xdr:rowOff>
    </xdr:to>
    <xdr:pic>
      <xdr:nvPicPr>
        <xdr:cNvPr id="22" name="Рисунок 24">
          <a:extLst>
            <a:ext uri="{FF2B5EF4-FFF2-40B4-BE49-F238E27FC236}">
              <a16:creationId xmlns:a16="http://schemas.microsoft.com/office/drawing/2014/main" id="{DBD473EA-9366-4C3F-A42B-4FA18FFFBA95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38100" y="27584385"/>
          <a:ext cx="850469" cy="92394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725467</xdr:colOff>
      <xdr:row>23</xdr:row>
      <xdr:rowOff>380999</xdr:rowOff>
    </xdr:from>
    <xdr:ext cx="693608" cy="751335"/>
    <xdr:pic>
      <xdr:nvPicPr>
        <xdr:cNvPr id="24" name="Рисунок 25">
          <a:extLst>
            <a:ext uri="{FF2B5EF4-FFF2-40B4-BE49-F238E27FC236}">
              <a16:creationId xmlns:a16="http://schemas.microsoft.com/office/drawing/2014/main" id="{2FA9128C-CAC9-4F59-82AD-D9D32032F29D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725467" y="27755849"/>
          <a:ext cx="693608" cy="751335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57150</xdr:rowOff>
    </xdr:from>
    <xdr:to>
      <xdr:col>0</xdr:col>
      <xdr:colOff>1371600</xdr:colOff>
      <xdr:row>4</xdr:row>
      <xdr:rowOff>1343025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02B4D15-4BC1-4AD9-A25E-E8AAD32FB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19062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</xdr:row>
      <xdr:rowOff>57150</xdr:rowOff>
    </xdr:from>
    <xdr:to>
      <xdr:col>0</xdr:col>
      <xdr:colOff>1371600</xdr:colOff>
      <xdr:row>5</xdr:row>
      <xdr:rowOff>1343025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8ACC36D-B413-4C0E-86A0-D4B7AF51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57175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57150</xdr:rowOff>
    </xdr:from>
    <xdr:to>
      <xdr:col>0</xdr:col>
      <xdr:colOff>1381125</xdr:colOff>
      <xdr:row>6</xdr:row>
      <xdr:rowOff>1343025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48D622C-3EEB-4EC6-B4B5-9DFCC8F32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528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57150</xdr:rowOff>
    </xdr:from>
    <xdr:to>
      <xdr:col>0</xdr:col>
      <xdr:colOff>1362075</xdr:colOff>
      <xdr:row>7</xdr:row>
      <xdr:rowOff>1343025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8A28D10-D30A-4887-9FE5-E2C5330F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334000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</xdr:row>
      <xdr:rowOff>76200</xdr:rowOff>
    </xdr:from>
    <xdr:to>
      <xdr:col>0</xdr:col>
      <xdr:colOff>1352550</xdr:colOff>
      <xdr:row>8</xdr:row>
      <xdr:rowOff>1323975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3AB7426-9DD1-47C5-96D5-5FB79B695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3417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</xdr:row>
      <xdr:rowOff>57150</xdr:rowOff>
    </xdr:from>
    <xdr:to>
      <xdr:col>0</xdr:col>
      <xdr:colOff>1362075</xdr:colOff>
      <xdr:row>9</xdr:row>
      <xdr:rowOff>1304925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79D5617-3848-434C-BB9C-BC6B5E8D9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096250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</xdr:row>
      <xdr:rowOff>123825</xdr:rowOff>
    </xdr:from>
    <xdr:to>
      <xdr:col>0</xdr:col>
      <xdr:colOff>1276350</xdr:colOff>
      <xdr:row>10</xdr:row>
      <xdr:rowOff>1304925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BB04CAC3-3284-45C4-BACE-9DE81EE50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440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</xdr:row>
      <xdr:rowOff>114300</xdr:rowOff>
    </xdr:from>
    <xdr:to>
      <xdr:col>0</xdr:col>
      <xdr:colOff>1285875</xdr:colOff>
      <xdr:row>11</xdr:row>
      <xdr:rowOff>1295400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B3AEFD8B-F04B-4949-AB54-1359568FC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915650"/>
          <a:ext cx="1181100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</xdr:row>
      <xdr:rowOff>38100</xdr:rowOff>
    </xdr:from>
    <xdr:to>
      <xdr:col>0</xdr:col>
      <xdr:colOff>1381125</xdr:colOff>
      <xdr:row>12</xdr:row>
      <xdr:rowOff>1352550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92AFB104-CA15-4C9B-819B-524AC61FC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2220575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13</xdr:row>
      <xdr:rowOff>104776</xdr:rowOff>
    </xdr:from>
    <xdr:to>
      <xdr:col>0</xdr:col>
      <xdr:colOff>1333500</xdr:colOff>
      <xdr:row>13</xdr:row>
      <xdr:rowOff>1295400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36868DC-DCA8-4149-9FB2-6AE294BD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3668376"/>
          <a:ext cx="1190624" cy="11906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14</xdr:row>
      <xdr:rowOff>76200</xdr:rowOff>
    </xdr:from>
    <xdr:to>
      <xdr:col>0</xdr:col>
      <xdr:colOff>1343025</xdr:colOff>
      <xdr:row>14</xdr:row>
      <xdr:rowOff>1314450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53FB8EC8-AF19-47CD-AA71-634B73874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5020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15</xdr:row>
      <xdr:rowOff>66675</xdr:rowOff>
    </xdr:from>
    <xdr:to>
      <xdr:col>0</xdr:col>
      <xdr:colOff>1352550</xdr:colOff>
      <xdr:row>15</xdr:row>
      <xdr:rowOff>1323975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01E49BF-C278-4A5B-9658-4830D243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6392525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16</xdr:row>
      <xdr:rowOff>57150</xdr:rowOff>
    </xdr:from>
    <xdr:to>
      <xdr:col>0</xdr:col>
      <xdr:colOff>1260873</xdr:colOff>
      <xdr:row>16</xdr:row>
      <xdr:rowOff>1323975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C78E788-773B-48B0-A383-70276E14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7764125"/>
          <a:ext cx="110847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17</xdr:row>
      <xdr:rowOff>57150</xdr:rowOff>
    </xdr:from>
    <xdr:to>
      <xdr:col>0</xdr:col>
      <xdr:colOff>1251347</xdr:colOff>
      <xdr:row>17</xdr:row>
      <xdr:rowOff>1323975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A838279B-C3BE-4BFB-B610-32077C890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45250"/>
          <a:ext cx="110847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18</xdr:row>
      <xdr:rowOff>66675</xdr:rowOff>
    </xdr:from>
    <xdr:to>
      <xdr:col>0</xdr:col>
      <xdr:colOff>1251347</xdr:colOff>
      <xdr:row>18</xdr:row>
      <xdr:rowOff>1333500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659EA8F-28D5-44E0-BB16-D57A884E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0535900"/>
          <a:ext cx="110847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66675</xdr:rowOff>
    </xdr:from>
    <xdr:to>
      <xdr:col>0</xdr:col>
      <xdr:colOff>1260872</xdr:colOff>
      <xdr:row>19</xdr:row>
      <xdr:rowOff>1333500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5C47858-798C-423E-B649-496A6036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1917025"/>
          <a:ext cx="110847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20</xdr:row>
      <xdr:rowOff>57150</xdr:rowOff>
    </xdr:from>
    <xdr:to>
      <xdr:col>0</xdr:col>
      <xdr:colOff>1260872</xdr:colOff>
      <xdr:row>20</xdr:row>
      <xdr:rowOff>1323975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72EEE39-32E1-4798-A969-7F555F25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3288625"/>
          <a:ext cx="110847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21</xdr:row>
      <xdr:rowOff>57150</xdr:rowOff>
    </xdr:from>
    <xdr:to>
      <xdr:col>0</xdr:col>
      <xdr:colOff>1270397</xdr:colOff>
      <xdr:row>21</xdr:row>
      <xdr:rowOff>1323975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8E55AD4-29A6-4ACF-A39B-2E459664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4669750"/>
          <a:ext cx="1108472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57150</xdr:rowOff>
    </xdr:from>
    <xdr:to>
      <xdr:col>0</xdr:col>
      <xdr:colOff>1362075</xdr:colOff>
      <xdr:row>22</xdr:row>
      <xdr:rowOff>1343025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891DCCD4-5A03-431C-AAA7-E8A9492F7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6050875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23</xdr:row>
      <xdr:rowOff>47625</xdr:rowOff>
    </xdr:from>
    <xdr:to>
      <xdr:col>0</xdr:col>
      <xdr:colOff>1304925</xdr:colOff>
      <xdr:row>23</xdr:row>
      <xdr:rowOff>1343025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67699EBF-341F-4031-B230-05A7414C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7422475"/>
          <a:ext cx="1133475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24</xdr:row>
      <xdr:rowOff>123825</xdr:rowOff>
    </xdr:from>
    <xdr:to>
      <xdr:col>0</xdr:col>
      <xdr:colOff>1276350</xdr:colOff>
      <xdr:row>24</xdr:row>
      <xdr:rowOff>1419225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3DB59FEA-F82B-4BE5-BCD8-C21CCA2A4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870275"/>
          <a:ext cx="1133475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66677</xdr:rowOff>
    </xdr:from>
    <xdr:to>
      <xdr:col>0</xdr:col>
      <xdr:colOff>1400174</xdr:colOff>
      <xdr:row>25</xdr:row>
      <xdr:rowOff>1457326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33759D23-B402-4A3C-ABB6-40135D2B6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0308552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66675</xdr:rowOff>
    </xdr:from>
    <xdr:to>
      <xdr:col>0</xdr:col>
      <xdr:colOff>1390649</xdr:colOff>
      <xdr:row>26</xdr:row>
      <xdr:rowOff>1457324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8D9D470-F598-4A4C-A8AB-71C0F76F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51600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27</xdr:row>
      <xdr:rowOff>114300</xdr:rowOff>
    </xdr:from>
    <xdr:to>
      <xdr:col>0</xdr:col>
      <xdr:colOff>1325166</xdr:colOff>
      <xdr:row>27</xdr:row>
      <xdr:rowOff>1476375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1AC5F96-0E3D-4F46-A4BB-E658DD059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3451800"/>
          <a:ext cx="1191816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28</xdr:row>
      <xdr:rowOff>190500</xdr:rowOff>
    </xdr:from>
    <xdr:to>
      <xdr:col>0</xdr:col>
      <xdr:colOff>1334691</xdr:colOff>
      <xdr:row>28</xdr:row>
      <xdr:rowOff>1552575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5D090144-F5DD-4E46-AC4E-FCD2144B4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5071050"/>
          <a:ext cx="1191816" cy="1362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209550</xdr:rowOff>
    </xdr:from>
    <xdr:to>
      <xdr:col>0</xdr:col>
      <xdr:colOff>1343025</xdr:colOff>
      <xdr:row>29</xdr:row>
      <xdr:rowOff>1457325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3A17A416-75D6-44F4-8950-EB1F539A3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6737925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228600</xdr:rowOff>
    </xdr:from>
    <xdr:to>
      <xdr:col>0</xdr:col>
      <xdr:colOff>1435100</xdr:colOff>
      <xdr:row>30</xdr:row>
      <xdr:rowOff>1304925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B52463DB-8094-4F62-A3C3-C5596BF8C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376225"/>
          <a:ext cx="14351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31</xdr:row>
      <xdr:rowOff>123825</xdr:rowOff>
    </xdr:from>
    <xdr:to>
      <xdr:col>0</xdr:col>
      <xdr:colOff>1381125</xdr:colOff>
      <xdr:row>31</xdr:row>
      <xdr:rowOff>1438275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E4656ACE-EE81-4D4C-B934-FFCD10F54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9785925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32</xdr:row>
      <xdr:rowOff>104776</xdr:rowOff>
    </xdr:from>
    <xdr:to>
      <xdr:col>0</xdr:col>
      <xdr:colOff>1390651</xdr:colOff>
      <xdr:row>32</xdr:row>
      <xdr:rowOff>1438276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2952F402-8FA3-4088-AB3D-7C52ACBF1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1300401"/>
          <a:ext cx="1333500" cy="133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kazan.ru@niceforyou.com" TargetMode="External"/><Relationship Id="rId2" Type="http://schemas.openxmlformats.org/officeDocument/2006/relationships/hyperlink" Target="mailto:sale.ru@niceforyou.com" TargetMode="External"/><Relationship Id="rId1" Type="http://schemas.openxmlformats.org/officeDocument/2006/relationships/hyperlink" Target="mailto:krasnodar.ru@niceforyou.co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ekb.ru@niceforyou.com" TargetMode="External"/><Relationship Id="rId4" Type="http://schemas.openxmlformats.org/officeDocument/2006/relationships/hyperlink" Target="mailto:spb.ru@niceforyou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00606-8E69-40C5-B509-B8F7BD3D6302}">
  <sheetPr>
    <tabColor rgb="FF00B050"/>
  </sheetPr>
  <dimension ref="A1:H24"/>
  <sheetViews>
    <sheetView tabSelected="1" workbookViewId="0">
      <selection activeCell="A12" sqref="A12:H12"/>
    </sheetView>
  </sheetViews>
  <sheetFormatPr defaultRowHeight="15"/>
  <cols>
    <col min="6" max="6" width="26" customWidth="1"/>
    <col min="7" max="7" width="29" customWidth="1"/>
  </cols>
  <sheetData>
    <row r="1" spans="1:8" ht="15.75">
      <c r="A1" s="20"/>
      <c r="B1" s="21" t="s">
        <v>61</v>
      </c>
      <c r="C1" s="22"/>
      <c r="D1" s="22"/>
      <c r="E1" s="22"/>
      <c r="F1" s="22"/>
      <c r="G1" s="21" t="s">
        <v>62</v>
      </c>
      <c r="H1" s="20"/>
    </row>
    <row r="2" spans="1:8">
      <c r="A2" s="23"/>
      <c r="B2" s="24" t="s">
        <v>63</v>
      </c>
      <c r="C2" s="23"/>
      <c r="D2" s="23"/>
      <c r="E2" s="23"/>
      <c r="F2" s="23"/>
      <c r="G2" s="25" t="s">
        <v>64</v>
      </c>
      <c r="H2" s="23"/>
    </row>
    <row r="3" spans="1:8">
      <c r="A3" s="22"/>
      <c r="B3" s="21" t="s">
        <v>65</v>
      </c>
      <c r="C3" s="22"/>
      <c r="D3" s="22"/>
      <c r="E3" s="22"/>
      <c r="F3" s="22"/>
      <c r="G3" s="21" t="s">
        <v>66</v>
      </c>
      <c r="H3" s="22"/>
    </row>
    <row r="4" spans="1:8">
      <c r="A4" s="23"/>
      <c r="B4" s="24" t="s">
        <v>67</v>
      </c>
      <c r="C4" s="23"/>
      <c r="D4" s="23"/>
      <c r="E4" s="23"/>
      <c r="F4" s="23"/>
      <c r="G4" s="25" t="s">
        <v>68</v>
      </c>
      <c r="H4" s="23"/>
    </row>
    <row r="5" spans="1:8">
      <c r="A5" s="22"/>
      <c r="B5" s="21" t="s">
        <v>69</v>
      </c>
      <c r="C5" s="22"/>
      <c r="D5" s="22"/>
      <c r="E5" s="22"/>
      <c r="F5" s="22"/>
      <c r="G5" s="21" t="s">
        <v>70</v>
      </c>
      <c r="H5" s="22"/>
    </row>
    <row r="6" spans="1:8">
      <c r="A6" s="23"/>
      <c r="B6" s="24" t="s">
        <v>71</v>
      </c>
      <c r="C6" s="23"/>
      <c r="D6" s="23"/>
      <c r="E6" s="23"/>
      <c r="F6" s="23"/>
      <c r="G6" s="25" t="s">
        <v>72</v>
      </c>
      <c r="H6" s="23"/>
    </row>
    <row r="7" spans="1:8">
      <c r="A7" s="22"/>
      <c r="B7" s="21" t="s">
        <v>73</v>
      </c>
      <c r="C7" s="22"/>
      <c r="D7" s="22"/>
      <c r="E7" s="22"/>
      <c r="F7" s="22"/>
      <c r="G7" s="21" t="s">
        <v>74</v>
      </c>
      <c r="H7" s="22"/>
    </row>
    <row r="8" spans="1:8">
      <c r="A8" s="23"/>
      <c r="B8" s="24" t="s">
        <v>75</v>
      </c>
      <c r="C8" s="23"/>
      <c r="D8" s="23"/>
      <c r="E8" s="23"/>
      <c r="F8" s="23"/>
      <c r="G8" s="25" t="s">
        <v>76</v>
      </c>
      <c r="H8" s="23"/>
    </row>
    <row r="9" spans="1:8">
      <c r="A9" s="22"/>
      <c r="B9" s="21" t="s">
        <v>77</v>
      </c>
      <c r="C9" s="22"/>
      <c r="D9" s="22"/>
      <c r="E9" s="22"/>
      <c r="F9" s="22"/>
      <c r="G9" s="21" t="s">
        <v>78</v>
      </c>
      <c r="H9" s="22"/>
    </row>
    <row r="10" spans="1:8">
      <c r="A10" s="23"/>
      <c r="B10" s="24" t="s">
        <v>79</v>
      </c>
      <c r="C10" s="23"/>
      <c r="D10" s="23"/>
      <c r="E10" s="23"/>
      <c r="F10" s="23"/>
      <c r="G10" s="25" t="s">
        <v>80</v>
      </c>
      <c r="H10" s="23"/>
    </row>
    <row r="11" spans="1:8" ht="86.25" customHeight="1">
      <c r="A11" s="79" t="s">
        <v>176</v>
      </c>
      <c r="B11" s="79"/>
      <c r="C11" s="79"/>
      <c r="D11" s="79"/>
      <c r="E11" s="79"/>
      <c r="F11" s="79"/>
      <c r="G11" s="79"/>
      <c r="H11" s="79"/>
    </row>
    <row r="12" spans="1:8" ht="62.25" customHeight="1">
      <c r="A12" s="80" t="s">
        <v>162</v>
      </c>
      <c r="B12" s="80"/>
      <c r="C12" s="80"/>
      <c r="D12" s="80"/>
      <c r="E12" s="80"/>
      <c r="F12" s="80"/>
      <c r="G12" s="80"/>
      <c r="H12" s="80"/>
    </row>
    <row r="13" spans="1:8" ht="19.5">
      <c r="A13" s="81"/>
      <c r="B13" s="81"/>
      <c r="C13" s="81"/>
      <c r="D13" s="81"/>
      <c r="E13" s="81"/>
      <c r="F13" s="81"/>
      <c r="G13" s="81"/>
      <c r="H13" s="81"/>
    </row>
    <row r="14" spans="1:8" ht="19.5">
      <c r="A14" s="26"/>
      <c r="B14" s="78" t="s">
        <v>81</v>
      </c>
      <c r="C14" s="78"/>
      <c r="D14" s="78"/>
      <c r="E14" s="78"/>
      <c r="F14" s="78"/>
      <c r="G14" s="78"/>
      <c r="H14" s="26"/>
    </row>
    <row r="15" spans="1:8" ht="19.5">
      <c r="A15" s="81"/>
      <c r="B15" s="81"/>
      <c r="C15" s="81"/>
      <c r="D15" s="81"/>
      <c r="E15" s="81"/>
      <c r="F15" s="81"/>
      <c r="G15" s="81"/>
      <c r="H15" s="81"/>
    </row>
    <row r="16" spans="1:8" ht="19.5">
      <c r="A16" s="26"/>
      <c r="B16" s="27" t="s">
        <v>17</v>
      </c>
      <c r="C16" s="28"/>
      <c r="D16" s="28"/>
      <c r="E16" s="28"/>
      <c r="F16" s="28"/>
      <c r="G16" s="28"/>
      <c r="H16" s="26"/>
    </row>
    <row r="17" spans="1:8" ht="15.75">
      <c r="A17" s="20"/>
      <c r="B17" s="20"/>
      <c r="C17" s="20"/>
      <c r="D17" s="20"/>
      <c r="E17" s="20"/>
      <c r="F17" s="20"/>
      <c r="G17" s="20"/>
      <c r="H17" s="20"/>
    </row>
    <row r="18" spans="1:8" ht="15.75">
      <c r="A18" s="29"/>
      <c r="B18" s="78" t="s">
        <v>82</v>
      </c>
      <c r="C18" s="78"/>
      <c r="D18" s="78"/>
      <c r="E18" s="78"/>
      <c r="F18" s="78"/>
      <c r="G18" s="78"/>
      <c r="H18" s="29"/>
    </row>
    <row r="19" spans="1:8" ht="18.75">
      <c r="A19" s="20"/>
      <c r="B19" s="30"/>
      <c r="C19" s="31"/>
      <c r="D19" s="31"/>
      <c r="E19" s="31"/>
      <c r="F19" s="31"/>
      <c r="G19" s="31"/>
      <c r="H19" s="20"/>
    </row>
    <row r="20" spans="1:8" ht="15.75">
      <c r="A20" s="29"/>
      <c r="B20" s="32" t="s">
        <v>83</v>
      </c>
      <c r="C20" s="33"/>
      <c r="D20" s="34"/>
      <c r="E20" s="34"/>
      <c r="F20" s="34"/>
      <c r="G20" s="34"/>
      <c r="H20" s="29"/>
    </row>
    <row r="21" spans="1:8" ht="15.75">
      <c r="A21" s="55"/>
      <c r="B21" s="56"/>
      <c r="C21" s="57"/>
      <c r="D21" s="58"/>
      <c r="E21" s="58"/>
      <c r="F21" s="58"/>
      <c r="G21" s="58"/>
      <c r="H21" s="55"/>
    </row>
    <row r="22" spans="1:8" ht="15.75">
      <c r="A22" s="29"/>
      <c r="B22" s="32" t="s">
        <v>155</v>
      </c>
      <c r="C22" s="33"/>
      <c r="D22" s="34"/>
      <c r="E22" s="34"/>
      <c r="F22" s="60" t="s">
        <v>164</v>
      </c>
      <c r="G22" s="34"/>
      <c r="H22" s="29"/>
    </row>
    <row r="23" spans="1:8">
      <c r="A23" s="59"/>
      <c r="B23" s="59"/>
      <c r="C23" s="59"/>
      <c r="D23" s="59"/>
      <c r="E23" s="59"/>
      <c r="F23" s="59"/>
      <c r="G23" s="59"/>
      <c r="H23" s="59"/>
    </row>
    <row r="24" spans="1:8" ht="15.75">
      <c r="A24" s="29"/>
      <c r="B24" s="32" t="s">
        <v>89</v>
      </c>
      <c r="C24" s="33"/>
      <c r="D24" s="34"/>
      <c r="E24" s="34"/>
      <c r="F24" s="34"/>
      <c r="G24" s="34"/>
      <c r="H24" s="29"/>
    </row>
  </sheetData>
  <mergeCells count="6">
    <mergeCell ref="B18:G18"/>
    <mergeCell ref="A11:H11"/>
    <mergeCell ref="A12:H12"/>
    <mergeCell ref="A13:H13"/>
    <mergeCell ref="B14:G14"/>
    <mergeCell ref="A15:H15"/>
  </mergeCells>
  <hyperlinks>
    <hyperlink ref="B18" location="Комплекты!A1" display="Комплекты автоматики и пультов Nice" xr:uid="{48B1A35C-FE57-4B05-BD92-6E9339F6E2E3}"/>
    <hyperlink ref="B20" location="'Устройства управления'!A1" display="Устройства управления" xr:uid="{1DBA2E28-D812-4ADC-B2FD-FA1B6F5A6FDD}"/>
    <hyperlink ref="G6" r:id="rId1" xr:uid="{D0FB09E5-9829-40E8-8837-910B690910E0}"/>
    <hyperlink ref="G2" r:id="rId2" xr:uid="{F26AEE28-D341-44B5-BD9C-B0BFA701B2DE}"/>
    <hyperlink ref="G8" r:id="rId3" xr:uid="{2EF16793-6602-449E-AAEC-60BD23292F1D}"/>
    <hyperlink ref="G4" r:id="rId4" xr:uid="{36054F8D-F626-418C-A140-FCAA869E7D4E}"/>
    <hyperlink ref="B18:G18" location="'Исполнительные уст-ва'!A1" display="Исполнительные устройства" xr:uid="{E63CABA2-B708-456E-90ED-89CC79E7456B}"/>
    <hyperlink ref="G10" r:id="rId5" xr:uid="{0ECF390B-67A0-4811-9510-2082D7AADDF8}"/>
    <hyperlink ref="B14:G14" location="'Прайс-лист ФИБАРО Общий'!A1" display="Прайс-Лист FIBARO Общий" xr:uid="{B3A892D2-8D74-4A25-916C-5F4891E6FA35}"/>
    <hyperlink ref="B16" location="Контроллеры!A1" display="Контроллеры" xr:uid="{B56C78B0-5C97-4B88-810D-0FB5189A1AA4}"/>
    <hyperlink ref="B24" location="Walli!A1" display="Walli" xr:uid="{F82901D4-2E22-4E71-BAF8-6B4914C1B526}"/>
    <hyperlink ref="B22" location="'Радиоуправление с обр. связью'!A1" display="Радиоуправление с обратной связью" xr:uid="{ACF4E8D9-01E2-4791-97C2-7812AC8EBA99}"/>
  </hyperlinks>
  <pageMargins left="0.7" right="0.7" top="0.75" bottom="0.75" header="0.3" footer="0.3"/>
  <pageSetup paperSize="9" orientation="portrait" horizontalDpi="1200" verticalDpi="1200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D70F3-BB22-44F8-B589-B5BBA50BCC8A}">
  <sheetPr>
    <tabColor rgb="FF0070C0"/>
    <pageSetUpPr fitToPage="1"/>
  </sheetPr>
  <dimension ref="A1:E83"/>
  <sheetViews>
    <sheetView workbookViewId="0">
      <selection activeCell="A44" sqref="A44"/>
    </sheetView>
  </sheetViews>
  <sheetFormatPr defaultColWidth="8.85546875" defaultRowHeight="15"/>
  <cols>
    <col min="1" max="1" width="26.85546875" style="45" bestFit="1" customWidth="1"/>
    <col min="2" max="2" width="68.42578125" style="11" customWidth="1"/>
    <col min="3" max="3" width="7.7109375" style="12" customWidth="1"/>
    <col min="4" max="4" width="15" style="13" customWidth="1"/>
    <col min="5" max="5" width="8.85546875" style="4" customWidth="1"/>
    <col min="6" max="16384" width="8.85546875" style="4"/>
  </cols>
  <sheetData>
    <row r="1" spans="1:5" ht="26.25">
      <c r="A1" s="42" t="s">
        <v>13</v>
      </c>
      <c r="B1" s="1" t="s">
        <v>14</v>
      </c>
      <c r="C1" s="2" t="s">
        <v>15</v>
      </c>
      <c r="D1" s="3" t="s">
        <v>16</v>
      </c>
    </row>
    <row r="2" spans="1:5" ht="31.5">
      <c r="A2" s="84" t="s">
        <v>162</v>
      </c>
      <c r="B2" s="85"/>
      <c r="C2" s="85"/>
      <c r="D2" s="86"/>
    </row>
    <row r="3" spans="1:5" ht="4.5" customHeight="1">
      <c r="A3" s="82"/>
      <c r="B3" s="82"/>
      <c r="C3" s="82"/>
      <c r="D3" s="83"/>
    </row>
    <row r="4" spans="1:5" ht="21">
      <c r="A4" s="90" t="s">
        <v>17</v>
      </c>
      <c r="B4" s="91"/>
      <c r="C4" s="91"/>
      <c r="D4" s="92"/>
    </row>
    <row r="5" spans="1:5">
      <c r="A5" s="43" t="s">
        <v>11</v>
      </c>
      <c r="B5" s="8" t="s">
        <v>21</v>
      </c>
      <c r="C5" s="9" t="s">
        <v>18</v>
      </c>
      <c r="D5" s="10">
        <v>77900</v>
      </c>
    </row>
    <row r="6" spans="1:5" ht="15.75">
      <c r="A6" s="44" t="s">
        <v>85</v>
      </c>
      <c r="B6" s="14" t="s">
        <v>86</v>
      </c>
      <c r="C6" s="16" t="s">
        <v>18</v>
      </c>
      <c r="D6" s="15">
        <v>17900</v>
      </c>
      <c r="E6" s="53" t="s">
        <v>111</v>
      </c>
    </row>
    <row r="7" spans="1:5" ht="38.25">
      <c r="A7" s="43" t="s">
        <v>177</v>
      </c>
      <c r="B7" s="8" t="s">
        <v>179</v>
      </c>
      <c r="C7" s="9" t="s">
        <v>91</v>
      </c>
      <c r="D7" s="10">
        <v>49900</v>
      </c>
      <c r="E7" s="62" t="s">
        <v>164</v>
      </c>
    </row>
    <row r="8" spans="1:5" ht="51">
      <c r="A8" s="43" t="s">
        <v>178</v>
      </c>
      <c r="B8" s="8" t="s">
        <v>180</v>
      </c>
      <c r="C8" s="9" t="s">
        <v>91</v>
      </c>
      <c r="D8" s="10">
        <v>49900</v>
      </c>
      <c r="E8" s="62" t="s">
        <v>164</v>
      </c>
    </row>
    <row r="9" spans="1:5" ht="21">
      <c r="A9" s="93" t="s">
        <v>19</v>
      </c>
      <c r="B9" s="94"/>
      <c r="C9" s="94"/>
      <c r="D9" s="95"/>
    </row>
    <row r="10" spans="1:5">
      <c r="A10" s="44" t="s">
        <v>4</v>
      </c>
      <c r="B10" s="5" t="s">
        <v>57</v>
      </c>
      <c r="C10" s="6" t="s">
        <v>18</v>
      </c>
      <c r="D10" s="7">
        <v>1900</v>
      </c>
    </row>
    <row r="11" spans="1:5">
      <c r="A11" s="44" t="s">
        <v>109</v>
      </c>
      <c r="B11" s="5" t="s">
        <v>110</v>
      </c>
      <c r="C11" s="6" t="s">
        <v>18</v>
      </c>
      <c r="D11" s="7">
        <v>7900</v>
      </c>
    </row>
    <row r="12" spans="1:5">
      <c r="A12" s="44" t="s">
        <v>0</v>
      </c>
      <c r="B12" s="5" t="s">
        <v>36</v>
      </c>
      <c r="C12" s="6" t="s">
        <v>18</v>
      </c>
      <c r="D12" s="7">
        <v>8900</v>
      </c>
    </row>
    <row r="13" spans="1:5">
      <c r="A13" s="44" t="s">
        <v>1</v>
      </c>
      <c r="B13" s="5" t="s">
        <v>58</v>
      </c>
      <c r="C13" s="6" t="s">
        <v>18</v>
      </c>
      <c r="D13" s="7">
        <v>8900</v>
      </c>
    </row>
    <row r="14" spans="1:5">
      <c r="A14" s="44" t="s">
        <v>35</v>
      </c>
      <c r="B14" s="5" t="s">
        <v>59</v>
      </c>
      <c r="C14" s="6" t="s">
        <v>18</v>
      </c>
      <c r="D14" s="7">
        <v>8900</v>
      </c>
    </row>
    <row r="15" spans="1:5">
      <c r="A15" s="44" t="s">
        <v>2</v>
      </c>
      <c r="B15" s="8" t="s">
        <v>37</v>
      </c>
      <c r="C15" s="9" t="s">
        <v>18</v>
      </c>
      <c r="D15" s="7">
        <v>8900</v>
      </c>
    </row>
    <row r="16" spans="1:5">
      <c r="A16" s="44" t="s">
        <v>3</v>
      </c>
      <c r="B16" s="17" t="s">
        <v>38</v>
      </c>
      <c r="C16" s="16" t="s">
        <v>18</v>
      </c>
      <c r="D16" s="18">
        <v>8900</v>
      </c>
    </row>
    <row r="17" spans="1:4" ht="21">
      <c r="A17" s="96" t="s">
        <v>20</v>
      </c>
      <c r="B17" s="97"/>
      <c r="C17" s="97"/>
      <c r="D17" s="98"/>
    </row>
    <row r="18" spans="1:4">
      <c r="A18" s="44" t="s">
        <v>24</v>
      </c>
      <c r="B18" s="5" t="s">
        <v>60</v>
      </c>
      <c r="C18" s="6" t="s">
        <v>18</v>
      </c>
      <c r="D18" s="7">
        <v>8900</v>
      </c>
    </row>
    <row r="19" spans="1:4">
      <c r="A19" s="44" t="s">
        <v>5</v>
      </c>
      <c r="B19" s="5" t="s">
        <v>39</v>
      </c>
      <c r="C19" s="6" t="s">
        <v>18</v>
      </c>
      <c r="D19" s="7">
        <v>7900</v>
      </c>
    </row>
    <row r="20" spans="1:4">
      <c r="A20" s="44" t="s">
        <v>6</v>
      </c>
      <c r="B20" s="8" t="s">
        <v>40</v>
      </c>
      <c r="C20" s="9" t="s">
        <v>18</v>
      </c>
      <c r="D20" s="7">
        <v>22900</v>
      </c>
    </row>
    <row r="21" spans="1:4">
      <c r="A21" s="44" t="s">
        <v>7</v>
      </c>
      <c r="B21" s="8" t="s">
        <v>41</v>
      </c>
      <c r="C21" s="9" t="s">
        <v>18</v>
      </c>
      <c r="D21" s="7">
        <v>7900</v>
      </c>
    </row>
    <row r="22" spans="1:4">
      <c r="A22" s="44" t="s">
        <v>26</v>
      </c>
      <c r="B22" s="8" t="s">
        <v>42</v>
      </c>
      <c r="C22" s="9" t="s">
        <v>18</v>
      </c>
      <c r="D22" s="7">
        <v>7900</v>
      </c>
    </row>
    <row r="23" spans="1:4">
      <c r="A23" s="44" t="s">
        <v>27</v>
      </c>
      <c r="B23" s="8" t="s">
        <v>43</v>
      </c>
      <c r="C23" s="9" t="s">
        <v>18</v>
      </c>
      <c r="D23" s="7">
        <v>7900</v>
      </c>
    </row>
    <row r="24" spans="1:4">
      <c r="A24" s="44" t="s">
        <v>28</v>
      </c>
      <c r="B24" s="8" t="s">
        <v>44</v>
      </c>
      <c r="C24" s="9" t="s">
        <v>18</v>
      </c>
      <c r="D24" s="7">
        <v>7900</v>
      </c>
    </row>
    <row r="25" spans="1:4">
      <c r="A25" s="44" t="s">
        <v>29</v>
      </c>
      <c r="B25" s="8" t="s">
        <v>45</v>
      </c>
      <c r="C25" s="9" t="s">
        <v>18</v>
      </c>
      <c r="D25" s="7">
        <v>7900</v>
      </c>
    </row>
    <row r="26" spans="1:4">
      <c r="A26" s="44" t="s">
        <v>30</v>
      </c>
      <c r="B26" s="8" t="s">
        <v>46</v>
      </c>
      <c r="C26" s="9" t="s">
        <v>18</v>
      </c>
      <c r="D26" s="7">
        <v>7900</v>
      </c>
    </row>
    <row r="27" spans="1:4">
      <c r="A27" s="44" t="s">
        <v>31</v>
      </c>
      <c r="B27" s="8" t="s">
        <v>47</v>
      </c>
      <c r="C27" s="9" t="s">
        <v>18</v>
      </c>
      <c r="D27" s="7">
        <v>7900</v>
      </c>
    </row>
    <row r="28" spans="1:4">
      <c r="A28" s="44" t="s">
        <v>32</v>
      </c>
      <c r="B28" s="8" t="s">
        <v>48</v>
      </c>
      <c r="C28" s="9" t="s">
        <v>18</v>
      </c>
      <c r="D28" s="7">
        <v>7900</v>
      </c>
    </row>
    <row r="29" spans="1:4">
      <c r="A29" s="44" t="s">
        <v>8</v>
      </c>
      <c r="B29" s="8" t="s">
        <v>49</v>
      </c>
      <c r="C29" s="9" t="s">
        <v>18</v>
      </c>
      <c r="D29" s="7">
        <v>7900</v>
      </c>
    </row>
    <row r="30" spans="1:4">
      <c r="A30" s="44" t="s">
        <v>9</v>
      </c>
      <c r="B30" s="8" t="s">
        <v>50</v>
      </c>
      <c r="C30" s="9" t="s">
        <v>18</v>
      </c>
      <c r="D30" s="7">
        <v>7900</v>
      </c>
    </row>
    <row r="31" spans="1:4">
      <c r="A31" s="44" t="s">
        <v>10</v>
      </c>
      <c r="B31" s="8" t="s">
        <v>51</v>
      </c>
      <c r="C31" s="9" t="s">
        <v>18</v>
      </c>
      <c r="D31" s="7">
        <v>7900</v>
      </c>
    </row>
    <row r="32" spans="1:4">
      <c r="A32" s="44" t="s">
        <v>33</v>
      </c>
      <c r="B32" s="8" t="s">
        <v>52</v>
      </c>
      <c r="C32" s="9" t="s">
        <v>18</v>
      </c>
      <c r="D32" s="7">
        <v>7900</v>
      </c>
    </row>
    <row r="33" spans="1:5">
      <c r="A33" s="44" t="s">
        <v>34</v>
      </c>
      <c r="B33" s="8" t="s">
        <v>53</v>
      </c>
      <c r="C33" s="9" t="s">
        <v>18</v>
      </c>
      <c r="D33" s="7">
        <v>7900</v>
      </c>
    </row>
    <row r="34" spans="1:5">
      <c r="A34" s="44" t="s">
        <v>25</v>
      </c>
      <c r="B34" s="8" t="s">
        <v>54</v>
      </c>
      <c r="C34" s="9" t="s">
        <v>18</v>
      </c>
      <c r="D34" s="7">
        <v>9900</v>
      </c>
    </row>
    <row r="35" spans="1:5">
      <c r="A35" s="44" t="s">
        <v>23</v>
      </c>
      <c r="B35" s="8" t="s">
        <v>55</v>
      </c>
      <c r="C35" s="9" t="s">
        <v>18</v>
      </c>
      <c r="D35" s="7">
        <v>11900</v>
      </c>
    </row>
    <row r="36" spans="1:5">
      <c r="A36" s="43" t="s">
        <v>12</v>
      </c>
      <c r="B36" s="8" t="s">
        <v>56</v>
      </c>
      <c r="C36" s="9" t="s">
        <v>18</v>
      </c>
      <c r="D36" s="7">
        <v>2900</v>
      </c>
    </row>
    <row r="37" spans="1:5">
      <c r="A37" s="43" t="s">
        <v>87</v>
      </c>
      <c r="B37" s="8" t="s">
        <v>88</v>
      </c>
      <c r="C37" s="9" t="s">
        <v>18</v>
      </c>
      <c r="D37" s="7">
        <v>13900</v>
      </c>
    </row>
    <row r="38" spans="1:5" ht="21">
      <c r="A38" s="87" t="s">
        <v>155</v>
      </c>
      <c r="B38" s="87"/>
      <c r="C38" s="87"/>
      <c r="D38" s="87"/>
    </row>
    <row r="39" spans="1:5">
      <c r="A39" s="43" t="s">
        <v>156</v>
      </c>
      <c r="B39" s="8" t="s">
        <v>161</v>
      </c>
      <c r="C39" s="9" t="s">
        <v>18</v>
      </c>
      <c r="D39" s="7">
        <v>5900</v>
      </c>
      <c r="E39" s="61" t="s">
        <v>164</v>
      </c>
    </row>
    <row r="40" spans="1:5" ht="25.5">
      <c r="A40" s="43" t="s">
        <v>183</v>
      </c>
      <c r="B40" s="8" t="s">
        <v>188</v>
      </c>
      <c r="C40" s="9" t="s">
        <v>91</v>
      </c>
      <c r="D40" s="7">
        <v>49900</v>
      </c>
      <c r="E40" s="61"/>
    </row>
    <row r="41" spans="1:5" ht="25.5">
      <c r="A41" s="43" t="s">
        <v>157</v>
      </c>
      <c r="B41" s="8" t="s">
        <v>158</v>
      </c>
      <c r="C41" s="9" t="s">
        <v>18</v>
      </c>
      <c r="D41" s="7">
        <v>5900</v>
      </c>
      <c r="E41" s="61" t="s">
        <v>164</v>
      </c>
    </row>
    <row r="42" spans="1:5" ht="25.5">
      <c r="A42" s="43" t="s">
        <v>184</v>
      </c>
      <c r="B42" s="8" t="s">
        <v>189</v>
      </c>
      <c r="C42" s="9" t="s">
        <v>91</v>
      </c>
      <c r="D42" s="7">
        <v>49900</v>
      </c>
      <c r="E42" s="61"/>
    </row>
    <row r="43" spans="1:5">
      <c r="A43" s="43" t="s">
        <v>159</v>
      </c>
      <c r="B43" s="8" t="s">
        <v>160</v>
      </c>
      <c r="C43" s="9" t="s">
        <v>18</v>
      </c>
      <c r="D43" s="7">
        <v>5900</v>
      </c>
      <c r="E43" s="61" t="s">
        <v>164</v>
      </c>
    </row>
    <row r="44" spans="1:5" ht="25.5">
      <c r="A44" s="43" t="s">
        <v>185</v>
      </c>
      <c r="B44" s="8" t="s">
        <v>190</v>
      </c>
      <c r="C44" s="9" t="s">
        <v>91</v>
      </c>
      <c r="D44" s="7">
        <v>49900</v>
      </c>
      <c r="E44" s="61"/>
    </row>
    <row r="45" spans="1:5">
      <c r="A45" s="43" t="s">
        <v>165</v>
      </c>
      <c r="B45" s="8" t="s">
        <v>166</v>
      </c>
      <c r="C45" s="9" t="s">
        <v>167</v>
      </c>
      <c r="D45" s="7">
        <v>4200</v>
      </c>
    </row>
    <row r="46" spans="1:5" ht="25.5">
      <c r="A46" s="43" t="s">
        <v>168</v>
      </c>
      <c r="B46" s="8" t="s">
        <v>169</v>
      </c>
      <c r="C46" s="9" t="s">
        <v>167</v>
      </c>
      <c r="D46" s="7">
        <v>5400</v>
      </c>
    </row>
    <row r="47" spans="1:5" ht="38.25">
      <c r="A47" s="43" t="s">
        <v>181</v>
      </c>
      <c r="B47" s="8" t="s">
        <v>187</v>
      </c>
      <c r="C47" s="9" t="s">
        <v>91</v>
      </c>
      <c r="D47" s="7">
        <v>35900</v>
      </c>
      <c r="E47" s="61" t="s">
        <v>164</v>
      </c>
    </row>
    <row r="48" spans="1:5" ht="51">
      <c r="A48" s="43" t="s">
        <v>182</v>
      </c>
      <c r="B48" s="8" t="s">
        <v>186</v>
      </c>
      <c r="C48" s="9" t="s">
        <v>91</v>
      </c>
      <c r="D48" s="7">
        <v>35900</v>
      </c>
      <c r="E48" s="61" t="s">
        <v>164</v>
      </c>
    </row>
    <row r="49" spans="1:4" ht="25.5">
      <c r="A49" s="43" t="s">
        <v>170</v>
      </c>
      <c r="B49" s="8" t="s">
        <v>171</v>
      </c>
      <c r="C49" s="9" t="s">
        <v>167</v>
      </c>
      <c r="D49" s="7">
        <v>7100</v>
      </c>
    </row>
    <row r="50" spans="1:4" ht="25.5">
      <c r="A50" s="43" t="s">
        <v>172</v>
      </c>
      <c r="B50" s="8" t="s">
        <v>173</v>
      </c>
      <c r="C50" s="9" t="s">
        <v>167</v>
      </c>
      <c r="D50" s="7">
        <v>6600</v>
      </c>
    </row>
    <row r="51" spans="1:4" ht="25.5">
      <c r="A51" s="43" t="s">
        <v>174</v>
      </c>
      <c r="B51" s="8" t="s">
        <v>175</v>
      </c>
      <c r="C51" s="9" t="s">
        <v>167</v>
      </c>
      <c r="D51" s="7">
        <v>7800</v>
      </c>
    </row>
    <row r="52" spans="1:4" ht="21">
      <c r="A52" s="87" t="s">
        <v>114</v>
      </c>
      <c r="B52" s="87"/>
      <c r="C52" s="87"/>
      <c r="D52" s="87"/>
    </row>
    <row r="53" spans="1:4">
      <c r="A53" s="46" t="s">
        <v>90</v>
      </c>
      <c r="B53" s="47" t="s">
        <v>115</v>
      </c>
      <c r="C53" s="48" t="s">
        <v>18</v>
      </c>
      <c r="D53" s="49">
        <v>9900</v>
      </c>
    </row>
    <row r="54" spans="1:4">
      <c r="A54" s="46" t="s">
        <v>136</v>
      </c>
      <c r="B54" s="47" t="s">
        <v>137</v>
      </c>
      <c r="C54" s="48" t="s">
        <v>91</v>
      </c>
      <c r="D54" s="49">
        <v>97900</v>
      </c>
    </row>
    <row r="55" spans="1:4">
      <c r="A55" s="46" t="s">
        <v>92</v>
      </c>
      <c r="B55" s="47" t="s">
        <v>116</v>
      </c>
      <c r="C55" s="48" t="s">
        <v>18</v>
      </c>
      <c r="D55" s="49">
        <v>9900</v>
      </c>
    </row>
    <row r="56" spans="1:4">
      <c r="A56" s="46" t="s">
        <v>141</v>
      </c>
      <c r="B56" s="47" t="s">
        <v>138</v>
      </c>
      <c r="C56" s="48" t="s">
        <v>91</v>
      </c>
      <c r="D56" s="49">
        <v>97900</v>
      </c>
    </row>
    <row r="57" spans="1:4">
      <c r="A57" s="46" t="s">
        <v>93</v>
      </c>
      <c r="B57" s="47" t="s">
        <v>117</v>
      </c>
      <c r="C57" s="48" t="s">
        <v>18</v>
      </c>
      <c r="D57" s="49">
        <v>9900</v>
      </c>
    </row>
    <row r="58" spans="1:4">
      <c r="A58" s="46" t="s">
        <v>142</v>
      </c>
      <c r="B58" s="47" t="s">
        <v>139</v>
      </c>
      <c r="C58" s="48" t="s">
        <v>91</v>
      </c>
      <c r="D58" s="49">
        <v>97900</v>
      </c>
    </row>
    <row r="59" spans="1:4">
      <c r="A59" s="46" t="s">
        <v>94</v>
      </c>
      <c r="B59" s="47" t="s">
        <v>118</v>
      </c>
      <c r="C59" s="48" t="s">
        <v>18</v>
      </c>
      <c r="D59" s="49">
        <v>9900</v>
      </c>
    </row>
    <row r="60" spans="1:4">
      <c r="A60" s="46" t="s">
        <v>143</v>
      </c>
      <c r="B60" s="47" t="s">
        <v>140</v>
      </c>
      <c r="C60" s="48" t="s">
        <v>91</v>
      </c>
      <c r="D60" s="49">
        <v>97900</v>
      </c>
    </row>
    <row r="61" spans="1:4">
      <c r="A61" s="46" t="s">
        <v>95</v>
      </c>
      <c r="B61" s="47" t="s">
        <v>119</v>
      </c>
      <c r="C61" s="48" t="s">
        <v>18</v>
      </c>
      <c r="D61" s="49">
        <v>4900</v>
      </c>
    </row>
    <row r="62" spans="1:4">
      <c r="A62" s="46" t="s">
        <v>96</v>
      </c>
      <c r="B62" s="47" t="s">
        <v>120</v>
      </c>
      <c r="C62" s="48" t="s">
        <v>18</v>
      </c>
      <c r="D62" s="49">
        <v>4900</v>
      </c>
    </row>
    <row r="63" spans="1:4">
      <c r="A63" s="46" t="s">
        <v>97</v>
      </c>
      <c r="B63" s="47" t="s">
        <v>121</v>
      </c>
      <c r="C63" s="48" t="s">
        <v>18</v>
      </c>
      <c r="D63" s="49">
        <v>3900</v>
      </c>
    </row>
    <row r="64" spans="1:4">
      <c r="A64" s="46" t="s">
        <v>98</v>
      </c>
      <c r="B64" s="47" t="s">
        <v>122</v>
      </c>
      <c r="C64" s="48" t="s">
        <v>18</v>
      </c>
      <c r="D64" s="49">
        <v>3900</v>
      </c>
    </row>
    <row r="65" spans="1:4">
      <c r="A65" s="46" t="s">
        <v>99</v>
      </c>
      <c r="B65" s="47" t="s">
        <v>123</v>
      </c>
      <c r="C65" s="48" t="s">
        <v>18</v>
      </c>
      <c r="D65" s="49">
        <v>8900</v>
      </c>
    </row>
    <row r="66" spans="1:4">
      <c r="A66" s="46" t="s">
        <v>144</v>
      </c>
      <c r="B66" s="47" t="s">
        <v>124</v>
      </c>
      <c r="C66" s="48" t="s">
        <v>91</v>
      </c>
      <c r="D66" s="49">
        <v>81900</v>
      </c>
    </row>
    <row r="67" spans="1:4">
      <c r="A67" s="46" t="s">
        <v>100</v>
      </c>
      <c r="B67" s="47" t="s">
        <v>125</v>
      </c>
      <c r="C67" s="48" t="s">
        <v>18</v>
      </c>
      <c r="D67" s="49">
        <v>8900</v>
      </c>
    </row>
    <row r="68" spans="1:4">
      <c r="A68" s="46" t="s">
        <v>145</v>
      </c>
      <c r="B68" s="47" t="s">
        <v>126</v>
      </c>
      <c r="C68" s="48" t="s">
        <v>91</v>
      </c>
      <c r="D68" s="49">
        <v>81900</v>
      </c>
    </row>
    <row r="69" spans="1:4">
      <c r="A69" s="46" t="s">
        <v>101</v>
      </c>
      <c r="B69" s="47" t="s">
        <v>127</v>
      </c>
      <c r="C69" s="48" t="s">
        <v>18</v>
      </c>
      <c r="D69" s="49">
        <v>8900</v>
      </c>
    </row>
    <row r="70" spans="1:4">
      <c r="A70" s="46" t="s">
        <v>146</v>
      </c>
      <c r="B70" s="47" t="s">
        <v>128</v>
      </c>
      <c r="C70" s="48" t="s">
        <v>91</v>
      </c>
      <c r="D70" s="49">
        <v>81900</v>
      </c>
    </row>
    <row r="71" spans="1:4">
      <c r="A71" s="46" t="s">
        <v>102</v>
      </c>
      <c r="B71" s="47" t="s">
        <v>129</v>
      </c>
      <c r="C71" s="48" t="s">
        <v>18</v>
      </c>
      <c r="D71" s="49">
        <v>6900</v>
      </c>
    </row>
    <row r="72" spans="1:4">
      <c r="A72" s="46" t="s">
        <v>103</v>
      </c>
      <c r="B72" s="47" t="s">
        <v>130</v>
      </c>
      <c r="C72" s="48" t="s">
        <v>18</v>
      </c>
      <c r="D72" s="49">
        <v>690</v>
      </c>
    </row>
    <row r="73" spans="1:4">
      <c r="A73" s="46" t="s">
        <v>147</v>
      </c>
      <c r="B73" s="47" t="s">
        <v>151</v>
      </c>
      <c r="C73" s="48" t="s">
        <v>91</v>
      </c>
      <c r="D73" s="49">
        <v>5900</v>
      </c>
    </row>
    <row r="74" spans="1:4">
      <c r="A74" s="46" t="s">
        <v>104</v>
      </c>
      <c r="B74" s="47" t="s">
        <v>131</v>
      </c>
      <c r="C74" s="48" t="s">
        <v>18</v>
      </c>
      <c r="D74" s="49">
        <v>690</v>
      </c>
    </row>
    <row r="75" spans="1:4">
      <c r="A75" s="46" t="s">
        <v>148</v>
      </c>
      <c r="B75" s="47" t="s">
        <v>152</v>
      </c>
      <c r="C75" s="48" t="s">
        <v>91</v>
      </c>
      <c r="D75" s="49">
        <v>5900</v>
      </c>
    </row>
    <row r="76" spans="1:4">
      <c r="A76" s="46" t="s">
        <v>105</v>
      </c>
      <c r="B76" s="47" t="s">
        <v>132</v>
      </c>
      <c r="C76" s="48" t="s">
        <v>18</v>
      </c>
      <c r="D76" s="49">
        <v>690</v>
      </c>
    </row>
    <row r="77" spans="1:4">
      <c r="A77" s="46" t="s">
        <v>149</v>
      </c>
      <c r="B77" s="47" t="s">
        <v>153</v>
      </c>
      <c r="C77" s="48" t="s">
        <v>91</v>
      </c>
      <c r="D77" s="49">
        <v>5900</v>
      </c>
    </row>
    <row r="78" spans="1:4">
      <c r="A78" s="46" t="s">
        <v>106</v>
      </c>
      <c r="B78" s="47" t="s">
        <v>133</v>
      </c>
      <c r="C78" s="48" t="s">
        <v>18</v>
      </c>
      <c r="D78" s="49">
        <v>690</v>
      </c>
    </row>
    <row r="79" spans="1:4">
      <c r="A79" s="46" t="s">
        <v>107</v>
      </c>
      <c r="B79" s="47" t="s">
        <v>134</v>
      </c>
      <c r="C79" s="48" t="s">
        <v>18</v>
      </c>
      <c r="D79" s="49">
        <v>890</v>
      </c>
    </row>
    <row r="80" spans="1:4">
      <c r="A80" s="46" t="s">
        <v>108</v>
      </c>
      <c r="B80" s="47" t="s">
        <v>135</v>
      </c>
      <c r="C80" s="48" t="s">
        <v>18</v>
      </c>
      <c r="D80" s="49">
        <v>1090</v>
      </c>
    </row>
    <row r="81" spans="1:5">
      <c r="A81" s="50" t="s">
        <v>150</v>
      </c>
      <c r="B81" s="47" t="s">
        <v>154</v>
      </c>
      <c r="C81" s="48" t="s">
        <v>91</v>
      </c>
      <c r="D81" s="49">
        <v>1900</v>
      </c>
    </row>
    <row r="83" spans="1:5" ht="15" customHeight="1">
      <c r="A83" s="88" t="s">
        <v>112</v>
      </c>
      <c r="B83" s="89"/>
      <c r="C83" s="89"/>
      <c r="D83" s="89"/>
      <c r="E83" s="52"/>
    </row>
  </sheetData>
  <mergeCells count="8">
    <mergeCell ref="A3:D3"/>
    <mergeCell ref="A2:D2"/>
    <mergeCell ref="A52:D52"/>
    <mergeCell ref="A83:D83"/>
    <mergeCell ref="A4:D4"/>
    <mergeCell ref="A9:D9"/>
    <mergeCell ref="A17:D17"/>
    <mergeCell ref="A38:D38"/>
  </mergeCells>
  <phoneticPr fontId="5" type="noConversion"/>
  <pageMargins left="0.7" right="0.7" top="0.75" bottom="0.75" header="0.3" footer="0.3"/>
  <pageSetup paperSize="9" scale="6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3A8BE-F39C-4677-A0FA-73D1AA34EC04}">
  <sheetPr>
    <tabColor theme="8" tint="0.39997558519241921"/>
  </sheetPr>
  <dimension ref="A1:F8"/>
  <sheetViews>
    <sheetView workbookViewId="0">
      <selection activeCell="J5" sqref="J5"/>
    </sheetView>
  </sheetViews>
  <sheetFormatPr defaultRowHeight="15"/>
  <cols>
    <col min="1" max="1" width="21" customWidth="1"/>
    <col min="2" max="2" width="15.28515625" customWidth="1"/>
    <col min="3" max="3" width="40.7109375" customWidth="1"/>
    <col min="5" max="5" width="14.28515625" customWidth="1"/>
    <col min="6" max="6" width="4.7109375" customWidth="1"/>
  </cols>
  <sheetData>
    <row r="1" spans="1:6" ht="25.5">
      <c r="A1" s="2" t="s">
        <v>22</v>
      </c>
      <c r="B1" s="2" t="s">
        <v>84</v>
      </c>
      <c r="C1" s="1" t="s">
        <v>14</v>
      </c>
      <c r="D1" s="2" t="s">
        <v>15</v>
      </c>
      <c r="E1" s="35" t="s">
        <v>16</v>
      </c>
    </row>
    <row r="2" spans="1:6" ht="31.5">
      <c r="A2" s="99" t="s">
        <v>162</v>
      </c>
      <c r="B2" s="99"/>
      <c r="C2" s="99"/>
      <c r="D2" s="99"/>
      <c r="E2" s="99"/>
    </row>
    <row r="3" spans="1:6" ht="6" customHeight="1">
      <c r="A3" s="82"/>
      <c r="B3" s="82"/>
      <c r="C3" s="82"/>
      <c r="D3" s="82"/>
      <c r="E3" s="83"/>
    </row>
    <row r="4" spans="1:6" ht="21">
      <c r="A4" s="100" t="s">
        <v>17</v>
      </c>
      <c r="B4" s="100"/>
      <c r="C4" s="100"/>
      <c r="D4" s="100"/>
      <c r="E4" s="100"/>
    </row>
    <row r="5" spans="1:6" ht="133.5" customHeight="1">
      <c r="A5" s="19"/>
      <c r="B5" s="10" t="s">
        <v>11</v>
      </c>
      <c r="C5" s="8" t="str">
        <f>VLOOKUP(B5,'Прайс-лист Общий'!$A$5:$D$36,2,FALSE)</f>
        <v>Контроллер умного дома FGHC3</v>
      </c>
      <c r="D5" s="9" t="str">
        <f>VLOOKUP(B5,'Прайс-лист Общий'!$A$5:$D$36,3,FALSE)</f>
        <v>шт.</v>
      </c>
      <c r="E5" s="10">
        <f>VLOOKUP(B5,'Прайс-лист Общий'!$A$5:$D$36,4,FALSE)</f>
        <v>77900</v>
      </c>
    </row>
    <row r="6" spans="1:6" ht="141" customHeight="1">
      <c r="A6" s="19"/>
      <c r="B6" s="10" t="s">
        <v>85</v>
      </c>
      <c r="C6" s="8" t="str">
        <f>VLOOKUP(B6,'Прайс-лист Общий'!$A$5:$D$36,2,FALSE)</f>
        <v>Контроллер умного дома Yubii Home</v>
      </c>
      <c r="D6" s="9" t="str">
        <f>VLOOKUP(B6,'Прайс-лист Общий'!$A$5:$D$36,3,FALSE)</f>
        <v>шт.</v>
      </c>
      <c r="E6" s="10">
        <f>VLOOKUP(B6,'Прайс-лист Общий'!$A$5:$D$36,4,FALSE)</f>
        <v>17900</v>
      </c>
      <c r="F6" s="51" t="s">
        <v>111</v>
      </c>
    </row>
    <row r="8" spans="1:6">
      <c r="A8" s="88" t="s">
        <v>112</v>
      </c>
      <c r="B8" s="89"/>
      <c r="C8" s="89"/>
      <c r="D8" s="89"/>
      <c r="E8" s="89"/>
    </row>
  </sheetData>
  <mergeCells count="4">
    <mergeCell ref="A2:E2"/>
    <mergeCell ref="A3:E3"/>
    <mergeCell ref="A4:E4"/>
    <mergeCell ref="A8:E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8E2B3-7C5F-4743-ADE2-18BBA8836A9D}">
  <sheetPr>
    <tabColor rgb="FFFF0000"/>
  </sheetPr>
  <dimension ref="A1:E15"/>
  <sheetViews>
    <sheetView workbookViewId="0">
      <selection activeCell="A10" sqref="A10"/>
    </sheetView>
  </sheetViews>
  <sheetFormatPr defaultRowHeight="15"/>
  <cols>
    <col min="1" max="1" width="21.7109375" customWidth="1"/>
    <col min="2" max="2" width="16" customWidth="1"/>
    <col min="3" max="3" width="60.5703125" customWidth="1"/>
    <col min="5" max="5" width="17.5703125" customWidth="1"/>
  </cols>
  <sheetData>
    <row r="1" spans="1:5" ht="25.5">
      <c r="A1" s="2" t="s">
        <v>22</v>
      </c>
      <c r="B1" s="2" t="s">
        <v>84</v>
      </c>
      <c r="C1" s="1" t="s">
        <v>14</v>
      </c>
      <c r="D1" s="2" t="s">
        <v>15</v>
      </c>
      <c r="E1" s="35" t="s">
        <v>16</v>
      </c>
    </row>
    <row r="2" spans="1:5" ht="31.5">
      <c r="A2" s="99" t="s">
        <v>163</v>
      </c>
      <c r="B2" s="99"/>
      <c r="C2" s="99"/>
      <c r="D2" s="99"/>
      <c r="E2" s="99"/>
    </row>
    <row r="3" spans="1:5" ht="4.5" customHeight="1">
      <c r="A3" s="82"/>
      <c r="B3" s="82"/>
      <c r="C3" s="82"/>
      <c r="D3" s="82"/>
      <c r="E3" s="83"/>
    </row>
    <row r="4" spans="1:5" ht="27.75" customHeight="1">
      <c r="A4" s="101" t="s">
        <v>155</v>
      </c>
      <c r="B4" s="101"/>
      <c r="C4" s="101"/>
      <c r="D4" s="101"/>
      <c r="E4" s="101"/>
    </row>
    <row r="5" spans="1:5" ht="108.75" customHeight="1">
      <c r="A5" s="37"/>
      <c r="B5" s="64" t="s">
        <v>156</v>
      </c>
      <c r="C5" s="65" t="str">
        <f>VLOOKUP(B5,'Прайс-лист Общий'!A5:D706,2,FALSE)</f>
        <v>Радиоуправление для роллет и маркиз с обратной связью, IP55</v>
      </c>
      <c r="D5" s="66" t="str">
        <f>VLOOKUP(B5,'Прайс-лист Общий'!A5:D706,3,FALSE)</f>
        <v>шт.</v>
      </c>
      <c r="E5" s="64">
        <f>VLOOKUP(B5,'Прайс-лист Общий'!A5:D706,4,FALSE)</f>
        <v>5900</v>
      </c>
    </row>
    <row r="6" spans="1:5" ht="108.75" customHeight="1">
      <c r="A6" s="132" t="s">
        <v>192</v>
      </c>
      <c r="B6" s="64" t="s">
        <v>183</v>
      </c>
      <c r="C6" s="65" t="str">
        <f>VLOOKUP(B6,'Прайс-лист Общий'!A6:D707,2,FALSE)</f>
        <v>Комплект радиоуправления для роллет и маркиз. Состав: Радиоуправление для роллет и маркиз с обратной связью BiDi-Awning - 10 шт.</v>
      </c>
      <c r="D6" s="66" t="str">
        <f>VLOOKUP(B6,'Прайс-лист Общий'!A6:D707,3,FALSE)</f>
        <v>компл.</v>
      </c>
      <c r="E6" s="67">
        <f>VLOOKUP(B6,'Прайс-лист Общий'!A6:D707,4,FALSE)</f>
        <v>49900</v>
      </c>
    </row>
    <row r="7" spans="1:5" ht="108.75" customHeight="1">
      <c r="A7" s="19"/>
      <c r="B7" s="10" t="s">
        <v>157</v>
      </c>
      <c r="C7" s="8" t="str">
        <f>VLOOKUP(B7,'Прайс-лист Общий'!A6:D707,2,FALSE)</f>
        <v xml:space="preserve">Радиоуправление для роллет и маркиз с обратной связью, IP20, скрытый монтаж </v>
      </c>
      <c r="D7" s="9" t="str">
        <f>VLOOKUP(B7,'Прайс-лист Общий'!A6:D707,3,FALSE)</f>
        <v>шт.</v>
      </c>
      <c r="E7" s="10">
        <f>VLOOKUP(B7,'Прайс-лист Общий'!A6:D707,4,FALSE)</f>
        <v>5900</v>
      </c>
    </row>
    <row r="8" spans="1:5" ht="108.75" customHeight="1">
      <c r="A8" s="132" t="s">
        <v>192</v>
      </c>
      <c r="B8" s="10" t="s">
        <v>184</v>
      </c>
      <c r="C8" s="8" t="str">
        <f>VLOOKUP(B8,'Прайс-лист Общий'!A7:D708,2,FALSE)</f>
        <v>Комплект радиоуправления для роллет и маркиз. Состав: Радиоуправление для роллет и маркиз с обратной связью BiDi-Shutter - 10 шт.</v>
      </c>
      <c r="D8" s="9" t="str">
        <f>VLOOKUP(B8,'Прайс-лист Общий'!A7:D708,3,FALSE)</f>
        <v>компл.</v>
      </c>
      <c r="E8" s="63">
        <f>VLOOKUP(B8,'Прайс-лист Общий'!A7:D708,4,FALSE)</f>
        <v>49900</v>
      </c>
    </row>
    <row r="9" spans="1:5" ht="108.75" customHeight="1">
      <c r="A9" s="19"/>
      <c r="B9" s="10" t="s">
        <v>159</v>
      </c>
      <c r="C9" s="8" t="str">
        <f>VLOOKUP(B9,'Прайс-лист Общий'!A9:D708,2,FALSE)</f>
        <v>Радиоуправление для освещения с обратной связью, скрытый монтаж</v>
      </c>
      <c r="D9" s="9" t="str">
        <f>VLOOKUP(B9,'Прайс-лист Общий'!A9:D708,3,FALSE)</f>
        <v>шт.</v>
      </c>
      <c r="E9" s="10">
        <f>VLOOKUP(B9,'Прайс-лист Общий'!A9:D708,4,FALSE)</f>
        <v>5900</v>
      </c>
    </row>
    <row r="10" spans="1:5" ht="108.75" customHeight="1">
      <c r="A10" s="132" t="s">
        <v>192</v>
      </c>
      <c r="B10" s="10" t="s">
        <v>185</v>
      </c>
      <c r="C10" s="8" t="str">
        <f>VLOOKUP(B10,'Прайс-лист Общий'!A10:D709,2,FALSE)</f>
        <v>Комплект радиоуправления для освещения. Состав: Радиоуправление для роллет и маркиз с обратной связью BiDi-Switch - 10 шт.</v>
      </c>
      <c r="D10" s="9" t="str">
        <f>VLOOKUP(B10,'Прайс-лист Общий'!A10:D709,3,FALSE)</f>
        <v>компл.</v>
      </c>
      <c r="E10" s="63">
        <f>VLOOKUP(B10,'Прайс-лист Общий'!A10:D709,4,FALSE)</f>
        <v>49900</v>
      </c>
    </row>
    <row r="11" spans="1:5" ht="123.75" customHeight="1">
      <c r="A11" s="37"/>
      <c r="B11" s="64" t="s">
        <v>165</v>
      </c>
      <c r="C11" s="65" t="str">
        <f>VLOOKUP(B11,'Прайс-лист Общий'!A10:D709,2,FALSE)</f>
        <v>Передатчик переносной 1-канальный ERA P1BD с обратной связью, IP40</v>
      </c>
      <c r="D11" s="66" t="str">
        <f>VLOOKUP(B11,'Прайс-лист Общий'!A10:D709,3,FALSE)</f>
        <v>шт</v>
      </c>
      <c r="E11" s="64">
        <f>VLOOKUP(B11,'Прайс-лист Общий'!A10:D709,4,FALSE)</f>
        <v>4200</v>
      </c>
    </row>
    <row r="12" spans="1:5" ht="123.75" customHeight="1">
      <c r="A12" s="19"/>
      <c r="B12" s="10" t="s">
        <v>168</v>
      </c>
      <c r="C12" s="8" t="str">
        <f>VLOOKUP(B12,'Прайс-лист Общий'!A11:D710,2,FALSE)</f>
        <v>Передатчик переносной 6 канальный ERA P6SBD, с обратной связью, управление функцией "солнце", IP40</v>
      </c>
      <c r="D12" s="9" t="str">
        <f>VLOOKUP(B12,'Прайс-лист Общий'!A11:D710,3,FALSE)</f>
        <v>шт</v>
      </c>
      <c r="E12" s="10">
        <f>VLOOKUP(B12,'Прайс-лист Общий'!A11:D710,4,FALSE)</f>
        <v>5400</v>
      </c>
    </row>
    <row r="13" spans="1:5" ht="123.75" customHeight="1">
      <c r="A13" s="19"/>
      <c r="B13" s="10" t="s">
        <v>170</v>
      </c>
      <c r="C13" s="8" t="str">
        <f>VLOOKUP(B13,'Прайс-лист Общий'!A12:D711,2,FALSE)</f>
        <v>Передатчик переносной 6 канальный ERA P6SV, с обратной связью, плавной регулировкой жалюзи и освещения, управление функцией "солнце", IP40</v>
      </c>
      <c r="D13" s="9" t="str">
        <f>VLOOKUP(B13,'Прайс-лист Общий'!A12:D711,3,FALSE)</f>
        <v>шт</v>
      </c>
      <c r="E13" s="10">
        <f>VLOOKUP(B13,'Прайс-лист Общий'!A12:D711,4,FALSE)</f>
        <v>7100</v>
      </c>
    </row>
    <row r="14" spans="1:5" ht="137.25" customHeight="1">
      <c r="A14" s="37"/>
      <c r="B14" s="64" t="s">
        <v>172</v>
      </c>
      <c r="C14" s="65" t="str">
        <f>VLOOKUP(B14,'Прайс-лист Общий'!A13:D712,2,FALSE)</f>
        <v>Радиопульт настенный ERA W1SBD, 1-канальный с обратной связью, функция "солнце", IP40</v>
      </c>
      <c r="D14" s="66" t="str">
        <f>VLOOKUP(B14,'Прайс-лист Общий'!A13:D712,3,FALSE)</f>
        <v>шт</v>
      </c>
      <c r="E14" s="64">
        <f>VLOOKUP(B14,'Прайс-лист Общий'!A13:D712,4,FALSE)</f>
        <v>6600</v>
      </c>
    </row>
    <row r="15" spans="1:5" ht="131.25" customHeight="1">
      <c r="A15" s="19"/>
      <c r="B15" s="10" t="s">
        <v>174</v>
      </c>
      <c r="C15" s="8" t="str">
        <f>VLOOKUP(B15,'Прайс-лист Общий'!A14:D713,2,FALSE)</f>
        <v>Радиопульт настенный ERA W6SBD, 6-канальный с обратной связью, функция "солнце", IP40</v>
      </c>
      <c r="D15" s="9" t="str">
        <f>VLOOKUP(B15,'Прайс-лист Общий'!A14:D713,3,FALSE)</f>
        <v>шт</v>
      </c>
      <c r="E15" s="10">
        <f>VLOOKUP(B15,'Прайс-лист Общий'!A14:D713,4,FALSE)</f>
        <v>7800</v>
      </c>
    </row>
  </sheetData>
  <mergeCells count="3">
    <mergeCell ref="A2:E2"/>
    <mergeCell ref="A3:E3"/>
    <mergeCell ref="A4:E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222B4-32DC-42E5-90F7-28128C5857CC}">
  <sheetPr>
    <tabColor rgb="FF700000"/>
  </sheetPr>
  <dimension ref="A1:J27"/>
  <sheetViews>
    <sheetView workbookViewId="0">
      <selection activeCell="L11" sqref="L11"/>
    </sheetView>
  </sheetViews>
  <sheetFormatPr defaultRowHeight="15"/>
  <cols>
    <col min="1" max="1" width="28.140625" customWidth="1"/>
    <col min="2" max="2" width="21.7109375" customWidth="1"/>
    <col min="3" max="3" width="29" customWidth="1"/>
    <col min="4" max="4" width="24.140625" customWidth="1"/>
    <col min="5" max="5" width="23.7109375" customWidth="1"/>
    <col min="7" max="7" width="15.140625" customWidth="1"/>
  </cols>
  <sheetData>
    <row r="1" spans="1:10">
      <c r="B1" s="2"/>
      <c r="C1" s="2"/>
      <c r="D1" s="2"/>
      <c r="E1" s="2"/>
      <c r="F1" s="2"/>
      <c r="G1" s="35"/>
    </row>
    <row r="2" spans="1:10" ht="31.5">
      <c r="A2" s="122" t="s">
        <v>163</v>
      </c>
      <c r="B2" s="122"/>
      <c r="C2" s="122"/>
      <c r="D2" s="122"/>
      <c r="E2" s="122"/>
      <c r="F2" s="122"/>
      <c r="G2" s="123"/>
    </row>
    <row r="3" spans="1:10" ht="4.5" customHeight="1">
      <c r="A3" s="126"/>
      <c r="B3" s="126"/>
      <c r="C3" s="126"/>
      <c r="D3" s="126"/>
      <c r="E3" s="126"/>
      <c r="F3" s="126"/>
      <c r="G3" s="127"/>
    </row>
    <row r="4" spans="1:10" ht="27.75" customHeight="1" thickBot="1">
      <c r="A4" s="124" t="s">
        <v>191</v>
      </c>
      <c r="B4" s="124"/>
      <c r="C4" s="124"/>
      <c r="D4" s="124"/>
      <c r="E4" s="124"/>
      <c r="F4" s="124"/>
      <c r="G4" s="125"/>
    </row>
    <row r="5" spans="1:10" ht="108.75" customHeight="1">
      <c r="A5" s="105" t="s">
        <v>177</v>
      </c>
      <c r="B5" s="69"/>
      <c r="C5" s="70"/>
      <c r="D5" s="108" t="s">
        <v>194</v>
      </c>
      <c r="E5" s="108"/>
      <c r="F5" s="133">
        <f>VLOOKUP(A5,'Прайс-лист Общий'!$A$5:$D$81,4,FALSE)</f>
        <v>49900</v>
      </c>
      <c r="G5" s="134"/>
    </row>
    <row r="6" spans="1:10">
      <c r="A6" s="106"/>
      <c r="B6" s="71" t="s">
        <v>85</v>
      </c>
      <c r="C6" s="64" t="s">
        <v>168</v>
      </c>
      <c r="D6" s="109" t="s">
        <v>157</v>
      </c>
      <c r="E6" s="109"/>
      <c r="F6" s="135"/>
      <c r="G6" s="136"/>
    </row>
    <row r="7" spans="1:10">
      <c r="A7" s="106"/>
      <c r="B7" s="71">
        <v>1</v>
      </c>
      <c r="C7" s="64">
        <v>1</v>
      </c>
      <c r="D7" s="109">
        <v>6</v>
      </c>
      <c r="E7" s="109"/>
      <c r="F7" s="135"/>
      <c r="G7" s="136"/>
    </row>
    <row r="8" spans="1:10" ht="51">
      <c r="A8" s="106"/>
      <c r="B8" s="72" t="str">
        <f>VLOOKUP(B6,'Прайс-лист Общий'!$A$5:$D$81,2,FALSE)</f>
        <v>Контроллер умного дома Yubii Home</v>
      </c>
      <c r="C8" s="65" t="str">
        <f>VLOOKUP(C6,'Прайс-лист Общий'!$A$5:$D$81,2,FALSE)</f>
        <v>Передатчик переносной 6 канальный ERA P6SBD, с обратной связью, управление функцией "солнце", IP40</v>
      </c>
      <c r="D8" s="110" t="str">
        <f>VLOOKUP(D6,'Прайс-лист Общий'!$A$5:$D$81,2,FALSE)</f>
        <v xml:space="preserve">Радиоуправление для роллет и маркиз с обратной связью, IP20, скрытый монтаж </v>
      </c>
      <c r="E8" s="110"/>
      <c r="F8" s="135"/>
      <c r="G8" s="136"/>
      <c r="J8" s="68"/>
    </row>
    <row r="9" spans="1:10" ht="16.5" thickBot="1">
      <c r="A9" s="107"/>
      <c r="B9" s="73">
        <f>VLOOKUP(B6,'Прайс-лист Общий'!$A$5:$D$81,4,FALSE)</f>
        <v>17900</v>
      </c>
      <c r="C9" s="74">
        <f>VLOOKUP(C6,'Прайс-лист Общий'!$A$5:$D$81,4,FALSE)</f>
        <v>5400</v>
      </c>
      <c r="D9" s="111">
        <f>(VLOOKUP(D6,'Прайс-лист Общий'!$A$5:$D$81,4,FALSE))*D7</f>
        <v>35400</v>
      </c>
      <c r="E9" s="111"/>
      <c r="F9" s="130" t="s">
        <v>193</v>
      </c>
      <c r="G9" s="76">
        <f>(SUM(B9:E9))-F5</f>
        <v>8800</v>
      </c>
    </row>
    <row r="10" spans="1:10" ht="8.25" customHeight="1" thickBot="1">
      <c r="A10" s="131"/>
      <c r="B10" s="131"/>
      <c r="C10" s="131"/>
      <c r="D10" s="131"/>
      <c r="E10" s="131"/>
      <c r="F10" s="131"/>
      <c r="G10" s="131"/>
    </row>
    <row r="11" spans="1:10" ht="113.25" customHeight="1">
      <c r="A11" s="105" t="s">
        <v>178</v>
      </c>
      <c r="B11" s="69"/>
      <c r="C11" s="70"/>
      <c r="D11" s="77" t="s">
        <v>195</v>
      </c>
      <c r="E11" s="77" t="s">
        <v>196</v>
      </c>
      <c r="F11" s="133">
        <f>VLOOKUP(A11,'Прайс-лист Общий'!$A$5:$D$81,4,FALSE)</f>
        <v>49900</v>
      </c>
      <c r="G11" s="134"/>
    </row>
    <row r="12" spans="1:10">
      <c r="A12" s="106"/>
      <c r="B12" s="71" t="s">
        <v>85</v>
      </c>
      <c r="C12" s="64" t="s">
        <v>168</v>
      </c>
      <c r="D12" s="64" t="s">
        <v>157</v>
      </c>
      <c r="E12" s="64" t="s">
        <v>159</v>
      </c>
      <c r="F12" s="135"/>
      <c r="G12" s="136"/>
    </row>
    <row r="13" spans="1:10">
      <c r="A13" s="106"/>
      <c r="B13" s="71">
        <v>1</v>
      </c>
      <c r="C13" s="64">
        <v>1</v>
      </c>
      <c r="D13" s="64">
        <v>4</v>
      </c>
      <c r="E13" s="64">
        <v>2</v>
      </c>
      <c r="F13" s="135"/>
      <c r="G13" s="136"/>
    </row>
    <row r="14" spans="1:10" ht="51">
      <c r="A14" s="106"/>
      <c r="B14" s="72" t="str">
        <f>VLOOKUP(B12,'Прайс-лист Общий'!$A$5:$D$81,2,FALSE)</f>
        <v>Контроллер умного дома Yubii Home</v>
      </c>
      <c r="C14" s="65" t="str">
        <f>VLOOKUP(C12,'Прайс-лист Общий'!$A$5:$D$81,2,FALSE)</f>
        <v>Передатчик переносной 6 канальный ERA P6SBD, с обратной связью, управление функцией "солнце", IP40</v>
      </c>
      <c r="D14" s="65" t="str">
        <f>VLOOKUP(D12,'Прайс-лист Общий'!$A$5:$D$81,2,FALSE)</f>
        <v xml:space="preserve">Радиоуправление для роллет и маркиз с обратной связью, IP20, скрытый монтаж </v>
      </c>
      <c r="E14" s="65" t="str">
        <f>VLOOKUP(E12,'Прайс-лист Общий'!$A$5:$D$81,2,FALSE)</f>
        <v>Радиоуправление для освещения с обратной связью, скрытый монтаж</v>
      </c>
      <c r="F14" s="135"/>
      <c r="G14" s="136"/>
    </row>
    <row r="15" spans="1:10" ht="16.5" thickBot="1">
      <c r="A15" s="107"/>
      <c r="B15" s="73">
        <f>VLOOKUP(B12,'Прайс-лист Общий'!$A$5:$D$81,4,FALSE)</f>
        <v>17900</v>
      </c>
      <c r="C15" s="75">
        <f>VLOOKUP(C12,'Прайс-лист Общий'!$A$5:$D$81,4,FALSE)</f>
        <v>5400</v>
      </c>
      <c r="D15" s="75">
        <f>(VLOOKUP(D12,'Прайс-лист Общий'!$A$5:$D$81,4,FALSE))*D13</f>
        <v>23600</v>
      </c>
      <c r="E15" s="75">
        <f>(VLOOKUP(E12,'Прайс-лист Общий'!$A$5:$D$81,4,FALSE))*E13</f>
        <v>11800</v>
      </c>
      <c r="F15" s="130" t="s">
        <v>193</v>
      </c>
      <c r="G15" s="76">
        <f>(SUM(B15:E15))-F11</f>
        <v>8800</v>
      </c>
    </row>
    <row r="16" spans="1:10" ht="9" customHeight="1" thickBot="1">
      <c r="A16" s="131"/>
      <c r="B16" s="131"/>
      <c r="C16" s="131"/>
      <c r="D16" s="131"/>
      <c r="E16" s="131"/>
      <c r="F16" s="131"/>
      <c r="G16" s="131"/>
    </row>
    <row r="17" spans="1:7" ht="115.5" customHeight="1">
      <c r="A17" s="105" t="s">
        <v>181</v>
      </c>
      <c r="B17" s="117"/>
      <c r="C17" s="118"/>
      <c r="D17" s="115" t="s">
        <v>194</v>
      </c>
      <c r="E17" s="116"/>
      <c r="F17" s="133">
        <f>VLOOKUP(A17,'Прайс-лист Общий'!$A$5:$D$81,4,FALSE)</f>
        <v>35900</v>
      </c>
      <c r="G17" s="134"/>
    </row>
    <row r="18" spans="1:7">
      <c r="A18" s="106"/>
      <c r="B18" s="112" t="s">
        <v>168</v>
      </c>
      <c r="C18" s="113"/>
      <c r="D18" s="114" t="s">
        <v>157</v>
      </c>
      <c r="E18" s="113"/>
      <c r="F18" s="135"/>
      <c r="G18" s="136"/>
    </row>
    <row r="19" spans="1:7">
      <c r="A19" s="106"/>
      <c r="B19" s="112">
        <v>1</v>
      </c>
      <c r="C19" s="113"/>
      <c r="D19" s="114">
        <v>6</v>
      </c>
      <c r="E19" s="113"/>
      <c r="F19" s="135"/>
      <c r="G19" s="136"/>
    </row>
    <row r="20" spans="1:7" ht="51" customHeight="1">
      <c r="A20" s="106"/>
      <c r="B20" s="121" t="str">
        <f>VLOOKUP(B18,'Прайс-лист Общий'!$A$5:$D$81,2,FALSE)</f>
        <v>Передатчик переносной 6 канальный ERA P6SBD, с обратной связью, управление функцией "солнце", IP40</v>
      </c>
      <c r="C20" s="120"/>
      <c r="D20" s="119" t="str">
        <f>VLOOKUP(D18,'Прайс-лист Общий'!$A$5:$D$81,2,FALSE)</f>
        <v xml:space="preserve">Радиоуправление для роллет и маркиз с обратной связью, IP20, скрытый монтаж </v>
      </c>
      <c r="E20" s="120"/>
      <c r="F20" s="135"/>
      <c r="G20" s="136"/>
    </row>
    <row r="21" spans="1:7" ht="16.5" thickBot="1">
      <c r="A21" s="107"/>
      <c r="B21" s="102">
        <f>VLOOKUP(B18,'Прайс-лист Общий'!$A$5:$D$81,4,FALSE)</f>
        <v>5400</v>
      </c>
      <c r="C21" s="103"/>
      <c r="D21" s="104">
        <f>(VLOOKUP(D18,'Прайс-лист Общий'!$A$5:$D$81,4,FALSE))*D19</f>
        <v>35400</v>
      </c>
      <c r="E21" s="103"/>
      <c r="F21" s="130" t="s">
        <v>193</v>
      </c>
      <c r="G21" s="76">
        <f>(SUM(B21:E21))-F17</f>
        <v>4900</v>
      </c>
    </row>
    <row r="22" spans="1:7" ht="9" customHeight="1" thickBot="1">
      <c r="A22" s="131"/>
      <c r="B22" s="131"/>
      <c r="C22" s="131"/>
      <c r="D22" s="131"/>
      <c r="E22" s="131"/>
      <c r="F22" s="131"/>
      <c r="G22" s="131"/>
    </row>
    <row r="23" spans="1:7" ht="109.5" customHeight="1">
      <c r="A23" s="105" t="s">
        <v>182</v>
      </c>
      <c r="B23" s="129"/>
      <c r="C23" s="77" t="s">
        <v>195</v>
      </c>
      <c r="D23" s="108" t="s">
        <v>196</v>
      </c>
      <c r="E23" s="108"/>
      <c r="F23" s="133">
        <f>VLOOKUP(A23,'Прайс-лист Общий'!$A$5:$D$81,4,FALSE)</f>
        <v>35900</v>
      </c>
      <c r="G23" s="134"/>
    </row>
    <row r="24" spans="1:7">
      <c r="A24" s="106"/>
      <c r="B24" s="71" t="s">
        <v>168</v>
      </c>
      <c r="C24" s="64" t="s">
        <v>157</v>
      </c>
      <c r="D24" s="109" t="s">
        <v>159</v>
      </c>
      <c r="E24" s="109"/>
      <c r="F24" s="135"/>
      <c r="G24" s="136"/>
    </row>
    <row r="25" spans="1:7">
      <c r="A25" s="106"/>
      <c r="B25" s="71">
        <v>1</v>
      </c>
      <c r="C25" s="64">
        <v>4</v>
      </c>
      <c r="D25" s="109">
        <v>2</v>
      </c>
      <c r="E25" s="109"/>
      <c r="F25" s="135"/>
      <c r="G25" s="136"/>
    </row>
    <row r="26" spans="1:7" ht="63.75">
      <c r="A26" s="106"/>
      <c r="B26" s="72" t="str">
        <f>VLOOKUP(B24,'Прайс-лист Общий'!$A$5:$D$81,2,FALSE)</f>
        <v>Передатчик переносной 6 канальный ERA P6SBD, с обратной связью, управление функцией "солнце", IP40</v>
      </c>
      <c r="C26" s="65" t="str">
        <f>VLOOKUP(C24,'Прайс-лист Общий'!$A$5:$D$81,2,FALSE)</f>
        <v xml:space="preserve">Радиоуправление для роллет и маркиз с обратной связью, IP20, скрытый монтаж </v>
      </c>
      <c r="D26" s="110" t="str">
        <f>VLOOKUP(D24,'Прайс-лист Общий'!$A$5:$D$81,2,FALSE)</f>
        <v>Радиоуправление для освещения с обратной связью, скрытый монтаж</v>
      </c>
      <c r="E26" s="110"/>
      <c r="F26" s="135"/>
      <c r="G26" s="136"/>
    </row>
    <row r="27" spans="1:7" ht="16.5" thickBot="1">
      <c r="A27" s="107"/>
      <c r="B27" s="73">
        <f>VLOOKUP(B24,'Прайс-лист Общий'!$A$5:$D$81,4,FALSE)</f>
        <v>5400</v>
      </c>
      <c r="C27" s="74">
        <f>(VLOOKUP(C24,'Прайс-лист Общий'!$A$5:$D$81,4,FALSE))*C25</f>
        <v>23600</v>
      </c>
      <c r="D27" s="111">
        <f>(VLOOKUP(D24,'Прайс-лист Общий'!$A$5:$D$81,4,FALSE))*D25</f>
        <v>11800</v>
      </c>
      <c r="E27" s="111"/>
      <c r="F27" s="130" t="s">
        <v>193</v>
      </c>
      <c r="G27" s="76">
        <f>(SUM(B27:E27))-F23</f>
        <v>4900</v>
      </c>
    </row>
  </sheetData>
  <mergeCells count="34">
    <mergeCell ref="A11:A15"/>
    <mergeCell ref="F11:G14"/>
    <mergeCell ref="F23:G26"/>
    <mergeCell ref="F5:G8"/>
    <mergeCell ref="D5:E5"/>
    <mergeCell ref="D6:E6"/>
    <mergeCell ref="D8:E8"/>
    <mergeCell ref="D9:E9"/>
    <mergeCell ref="A10:G10"/>
    <mergeCell ref="A16:G16"/>
    <mergeCell ref="A22:G22"/>
    <mergeCell ref="A2:G2"/>
    <mergeCell ref="A4:G4"/>
    <mergeCell ref="A3:G3"/>
    <mergeCell ref="A5:A9"/>
    <mergeCell ref="D7:E7"/>
    <mergeCell ref="F17:G20"/>
    <mergeCell ref="B18:C18"/>
    <mergeCell ref="D18:E18"/>
    <mergeCell ref="D17:E17"/>
    <mergeCell ref="B17:C17"/>
    <mergeCell ref="B19:C19"/>
    <mergeCell ref="D19:E19"/>
    <mergeCell ref="D20:E20"/>
    <mergeCell ref="B20:C20"/>
    <mergeCell ref="B21:C21"/>
    <mergeCell ref="D21:E21"/>
    <mergeCell ref="A23:A27"/>
    <mergeCell ref="D23:E23"/>
    <mergeCell ref="D24:E24"/>
    <mergeCell ref="D25:E25"/>
    <mergeCell ref="D26:E26"/>
    <mergeCell ref="D27:E27"/>
    <mergeCell ref="A17:A21"/>
  </mergeCells>
  <phoneticPr fontId="5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1F721-CDEB-4CCA-85D8-65FC2F83E9A5}">
  <sheetPr>
    <tabColor theme="8" tint="0.59999389629810485"/>
  </sheetPr>
  <dimension ref="A1:F11"/>
  <sheetViews>
    <sheetView workbookViewId="0">
      <selection activeCell="I5" sqref="I5"/>
    </sheetView>
  </sheetViews>
  <sheetFormatPr defaultRowHeight="15"/>
  <cols>
    <col min="1" max="1" width="22.28515625" customWidth="1"/>
    <col min="2" max="2" width="21.140625" customWidth="1"/>
    <col min="3" max="3" width="36.42578125" customWidth="1"/>
    <col min="5" max="5" width="14.7109375" customWidth="1"/>
  </cols>
  <sheetData>
    <row r="1" spans="1:6" ht="25.5">
      <c r="A1" s="2" t="s">
        <v>22</v>
      </c>
      <c r="B1" s="2" t="s">
        <v>84</v>
      </c>
      <c r="C1" s="1" t="s">
        <v>14</v>
      </c>
      <c r="D1" s="2" t="s">
        <v>15</v>
      </c>
      <c r="E1" s="35" t="s">
        <v>16</v>
      </c>
    </row>
    <row r="2" spans="1:6" ht="31.5">
      <c r="A2" s="99" t="s">
        <v>162</v>
      </c>
      <c r="B2" s="99"/>
      <c r="C2" s="99"/>
      <c r="D2" s="99"/>
      <c r="E2" s="99"/>
    </row>
    <row r="3" spans="1:6" ht="6.75" customHeight="1">
      <c r="A3" s="82"/>
      <c r="B3" s="82"/>
      <c r="C3" s="82"/>
      <c r="D3" s="82"/>
      <c r="E3" s="83"/>
    </row>
    <row r="4" spans="1:6" ht="31.5" customHeight="1">
      <c r="A4" s="128" t="s">
        <v>19</v>
      </c>
      <c r="B4" s="128"/>
      <c r="C4" s="128"/>
      <c r="D4" s="128"/>
      <c r="E4" s="128"/>
    </row>
    <row r="5" spans="1:6" ht="110.25" customHeight="1">
      <c r="A5" s="37"/>
      <c r="B5" s="38" t="s">
        <v>4</v>
      </c>
      <c r="C5" s="39" t="str">
        <f>VLOOKUP(B5,'Прайс-лист Общий'!$A$5:$D$36,2,FALSE)</f>
        <v>Устройство Bypas2. FGB-002</v>
      </c>
      <c r="D5" s="40" t="str">
        <f>VLOOKUP(B5,'Прайс-лист Общий'!$A$5:$D$36,3,FALSE)</f>
        <v>шт.</v>
      </c>
      <c r="E5" s="41">
        <f>VLOOKUP(B5,'Прайс-лист Общий'!$A$5:$D$36,4,FALSE)</f>
        <v>1900</v>
      </c>
      <c r="F5" s="36"/>
    </row>
    <row r="6" spans="1:6" ht="110.25" customHeight="1">
      <c r="A6" s="37"/>
      <c r="B6" s="38" t="s">
        <v>109</v>
      </c>
      <c r="C6" s="39" t="str">
        <f>VLOOKUP(B6,'Прайс-лист Общий'!$A$5:$D$36,2,FALSE)</f>
        <v>Имплант умного дома FGBS-222</v>
      </c>
      <c r="D6" s="40" t="str">
        <f>VLOOKUP(B6,'Прайс-лист Общий'!$A$5:$D$36,3,FALSE)</f>
        <v>шт.</v>
      </c>
      <c r="E6" s="41">
        <f>VLOOKUP(B6,'Прайс-лист Общий'!$A$5:$D$36,4,FALSE)</f>
        <v>7900</v>
      </c>
      <c r="F6" s="36"/>
    </row>
    <row r="7" spans="1:6" ht="110.25" customHeight="1">
      <c r="A7" s="19"/>
      <c r="B7" s="15" t="s">
        <v>0</v>
      </c>
      <c r="C7" s="5" t="str">
        <f>VLOOKUP(B7,'Прайс-лист Общий'!$A$5:$D$36,2,FALSE)</f>
        <v>Диммер 220В  FGD-212</v>
      </c>
      <c r="D7" s="6" t="str">
        <f>VLOOKUP(B7,'Прайс-лист Общий'!$A$5:$D$36,3,FALSE)</f>
        <v>шт.</v>
      </c>
      <c r="E7" s="7">
        <f>VLOOKUP(B7,'Прайс-лист Общий'!$A$5:$D$36,4,FALSE)</f>
        <v>8900</v>
      </c>
    </row>
    <row r="8" spans="1:6" ht="110.25" customHeight="1">
      <c r="A8" s="19"/>
      <c r="B8" s="15" t="s">
        <v>1</v>
      </c>
      <c r="C8" s="5" t="str">
        <f>VLOOKUP(B8,'Прайс-лист Общий'!$A$5:$D$36,2,FALSE)</f>
        <v>Устройство управления электродвигателями. FGR-223</v>
      </c>
      <c r="D8" s="6" t="str">
        <f>VLOOKUP(B8,'Прайс-лист Общий'!$A$5:$D$36,3,FALSE)</f>
        <v>шт.</v>
      </c>
      <c r="E8" s="7">
        <f>VLOOKUP(B8,'Прайс-лист Общий'!$A$5:$D$36,4,FALSE)</f>
        <v>8900</v>
      </c>
    </row>
    <row r="9" spans="1:6" ht="110.25" customHeight="1">
      <c r="A9" s="19"/>
      <c r="B9" s="15" t="s">
        <v>35</v>
      </c>
      <c r="C9" s="5" t="str">
        <f>VLOOKUP(B9,'Прайс-лист Общий'!$A$5:$D$36,2,FALSE)</f>
        <v>Универсальный RGBW контролер. FGRGBW-442</v>
      </c>
      <c r="D9" s="6" t="str">
        <f>VLOOKUP(B9,'Прайс-лист Общий'!$A$5:$D$36,3,FALSE)</f>
        <v>шт.</v>
      </c>
      <c r="E9" s="7">
        <f>VLOOKUP(B9,'Прайс-лист Общий'!$A$5:$D$36,4,FALSE)</f>
        <v>8900</v>
      </c>
    </row>
    <row r="10" spans="1:6" ht="110.25" customHeight="1">
      <c r="A10" s="19"/>
      <c r="B10" s="15" t="s">
        <v>2</v>
      </c>
      <c r="C10" s="8" t="str">
        <f>VLOOKUP(B10,'Прайс-лист Общий'!$A$5:$D$36,2,FALSE)</f>
        <v>Одноканальный выключатель. FGS-213</v>
      </c>
      <c r="D10" s="9" t="str">
        <f>VLOOKUP(B10,'Прайс-лист Общий'!$A$5:$D$36,3,FALSE)</f>
        <v>шт.</v>
      </c>
      <c r="E10" s="7">
        <f>VLOOKUP(B10,'Прайс-лист Общий'!$A$5:$D$36,4,FALSE)</f>
        <v>8900</v>
      </c>
    </row>
    <row r="11" spans="1:6" ht="110.25" customHeight="1">
      <c r="A11" s="19"/>
      <c r="B11" s="10" t="s">
        <v>3</v>
      </c>
      <c r="C11" s="8" t="str">
        <f>VLOOKUP(B11,'Прайс-лист Общий'!$A$5:$D$36,2,FALSE)</f>
        <v>Двухканальный выключатель. FGS-223</v>
      </c>
      <c r="D11" s="9" t="str">
        <f>VLOOKUP(B11,'Прайс-лист Общий'!$A$5:$D$36,3,FALSE)</f>
        <v>шт.</v>
      </c>
      <c r="E11" s="10">
        <f>VLOOKUP(B11,'Прайс-лист Общий'!$A$5:$D$36,4,FALSE)</f>
        <v>8900</v>
      </c>
    </row>
  </sheetData>
  <mergeCells count="3">
    <mergeCell ref="A2:E2"/>
    <mergeCell ref="A3:E3"/>
    <mergeCell ref="A4:E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866BD-AAFC-45EA-9664-EC36D5B65FDC}">
  <sheetPr>
    <tabColor theme="8" tint="0.79998168889431442"/>
  </sheetPr>
  <dimension ref="A1:E24"/>
  <sheetViews>
    <sheetView workbookViewId="0">
      <selection activeCell="E5" sqref="E5"/>
    </sheetView>
  </sheetViews>
  <sheetFormatPr defaultRowHeight="15"/>
  <cols>
    <col min="1" max="1" width="21.7109375" customWidth="1"/>
    <col min="2" max="2" width="16" customWidth="1"/>
    <col min="3" max="3" width="60.5703125" customWidth="1"/>
    <col min="5" max="5" width="17.5703125" customWidth="1"/>
  </cols>
  <sheetData>
    <row r="1" spans="1:5" ht="25.5">
      <c r="A1" s="2" t="s">
        <v>22</v>
      </c>
      <c r="B1" s="2" t="s">
        <v>84</v>
      </c>
      <c r="C1" s="1" t="s">
        <v>14</v>
      </c>
      <c r="D1" s="2" t="s">
        <v>15</v>
      </c>
      <c r="E1" s="35" t="s">
        <v>16</v>
      </c>
    </row>
    <row r="2" spans="1:5" ht="31.5">
      <c r="A2" s="99" t="s">
        <v>162</v>
      </c>
      <c r="B2" s="99"/>
      <c r="C2" s="99"/>
      <c r="D2" s="99"/>
      <c r="E2" s="99"/>
    </row>
    <row r="3" spans="1:5" ht="4.5" customHeight="1">
      <c r="A3" s="82"/>
      <c r="B3" s="82"/>
      <c r="C3" s="82"/>
      <c r="D3" s="82"/>
      <c r="E3" s="83"/>
    </row>
    <row r="4" spans="1:5" ht="27.75" customHeight="1">
      <c r="A4" s="101" t="s">
        <v>19</v>
      </c>
      <c r="B4" s="101"/>
      <c r="C4" s="101"/>
      <c r="D4" s="101"/>
      <c r="E4" s="101"/>
    </row>
    <row r="5" spans="1:5" ht="108.75" customHeight="1">
      <c r="A5" s="37"/>
      <c r="B5" s="38" t="s">
        <v>24</v>
      </c>
      <c r="C5" s="39" t="str">
        <f>VLOOKUP(B5,'Прайс-лист Общий'!$A$5:$D$36,2,FALSE)</f>
        <v>Датчик дыма со встроенным датчиком температуры FGSD-002</v>
      </c>
      <c r="D5" s="40" t="str">
        <f>VLOOKUP(B5,'Прайс-лист Общий'!$A$5:$D$36,3,FALSE)</f>
        <v>шт.</v>
      </c>
      <c r="E5" s="41">
        <f>VLOOKUP(B5,'Прайс-лист Общий'!$A$5:$D$36,4,FALSE)</f>
        <v>8900</v>
      </c>
    </row>
    <row r="6" spans="1:5" ht="108.75" customHeight="1">
      <c r="A6" s="19"/>
      <c r="B6" s="15" t="s">
        <v>5</v>
      </c>
      <c r="C6" s="5" t="str">
        <f>VLOOKUP(B6,'Прайс-лист Общий'!$A$5:$D$36,2,FALSE)</f>
        <v>Пульт KeyFob 6 кнопочный  FGKF-601</v>
      </c>
      <c r="D6" s="6" t="str">
        <f>VLOOKUP(B6,'Прайс-лист Общий'!$A$5:$D$36,3,FALSE)</f>
        <v>шт.</v>
      </c>
      <c r="E6" s="7">
        <f>VLOOKUP(B6,'Прайс-лист Общий'!$A$5:$D$36,4,FALSE)</f>
        <v>7900</v>
      </c>
    </row>
    <row r="7" spans="1:5" ht="108.75" customHeight="1">
      <c r="A7" s="19"/>
      <c r="B7" s="15" t="s">
        <v>6</v>
      </c>
      <c r="C7" s="8" t="str">
        <f>VLOOKUP(B7,'Прайс-лист Общий'!$A$5:$D$36,2,FALSE)</f>
        <v>Панель управления жестами FGGC-001</v>
      </c>
      <c r="D7" s="9" t="str">
        <f>VLOOKUP(B7,'Прайс-лист Общий'!$A$5:$D$36,3,FALSE)</f>
        <v>шт.</v>
      </c>
      <c r="E7" s="7">
        <f>VLOOKUP(B7,'Прайс-лист Общий'!$A$5:$D$36,4,FALSE)</f>
        <v>22900</v>
      </c>
    </row>
    <row r="8" spans="1:5" ht="108.75" customHeight="1">
      <c r="A8" s="19"/>
      <c r="B8" s="15" t="s">
        <v>7</v>
      </c>
      <c r="C8" s="8" t="str">
        <f>VLOOKUP(B8,'Прайс-лист Общий'!$A$5:$D$36,2,FALSE)</f>
        <v>Пульт  в виде кнопки. Цвет белый. FGPB-101-1</v>
      </c>
      <c r="D8" s="9" t="str">
        <f>VLOOKUP(B8,'Прайс-лист Общий'!$A$5:$D$36,3,FALSE)</f>
        <v>шт.</v>
      </c>
      <c r="E8" s="7">
        <f>VLOOKUP(B8,'Прайс-лист Общий'!$A$5:$D$36,4,FALSE)</f>
        <v>7900</v>
      </c>
    </row>
    <row r="9" spans="1:5" ht="108.75" customHeight="1">
      <c r="A9" s="19"/>
      <c r="B9" s="15" t="s">
        <v>26</v>
      </c>
      <c r="C9" s="8" t="str">
        <f>VLOOKUP(B9,'Прайс-лист Общий'!$A$5:$D$36,2,FALSE)</f>
        <v>Пульт  в виде кнопки. Цвет черный. FGPB-101-2</v>
      </c>
      <c r="D9" s="9" t="str">
        <f>VLOOKUP(B9,'Прайс-лист Общий'!$A$5:$D$36,3,FALSE)</f>
        <v>шт.</v>
      </c>
      <c r="E9" s="7">
        <f>VLOOKUP(B9,'Прайс-лист Общий'!$A$5:$D$36,4,FALSE)</f>
        <v>7900</v>
      </c>
    </row>
    <row r="10" spans="1:5" ht="108.75" customHeight="1">
      <c r="A10" s="19"/>
      <c r="B10" s="15" t="s">
        <v>27</v>
      </c>
      <c r="C10" s="8" t="str">
        <f>VLOOKUP(B10,'Прайс-лист Общий'!$A$5:$D$36,2,FALSE)</f>
        <v>Пульт  в виде кнопки. Цвет красный. FGPB-101-3</v>
      </c>
      <c r="D10" s="9" t="str">
        <f>VLOOKUP(B10,'Прайс-лист Общий'!$A$5:$D$36,3,FALSE)</f>
        <v>шт.</v>
      </c>
      <c r="E10" s="7">
        <f>VLOOKUP(B10,'Прайс-лист Общий'!$A$5:$D$36,4,FALSE)</f>
        <v>7900</v>
      </c>
    </row>
    <row r="11" spans="1:5" ht="108.75" customHeight="1">
      <c r="A11" s="19"/>
      <c r="B11" s="15" t="s">
        <v>28</v>
      </c>
      <c r="C11" s="8" t="str">
        <f>VLOOKUP(B11,'Прайс-лист Общий'!$A$5:$D$36,2,FALSE)</f>
        <v>Пульт  в виде кнопки. Цвет желтый. FGPB-101-4</v>
      </c>
      <c r="D11" s="9" t="str">
        <f>VLOOKUP(B11,'Прайс-лист Общий'!$A$5:$D$36,3,FALSE)</f>
        <v>шт.</v>
      </c>
      <c r="E11" s="7">
        <f>VLOOKUP(B11,'Прайс-лист Общий'!$A$5:$D$36,4,FALSE)</f>
        <v>7900</v>
      </c>
    </row>
    <row r="12" spans="1:5" ht="108.75" customHeight="1">
      <c r="A12" s="19"/>
      <c r="B12" s="15" t="s">
        <v>29</v>
      </c>
      <c r="C12" s="8" t="str">
        <f>VLOOKUP(B12,'Прайс-лист Общий'!$A$5:$D$36,2,FALSE)</f>
        <v>Пульт  в виде кнопки. Цвет зеленый. FGPB-101-5</v>
      </c>
      <c r="D12" s="9" t="str">
        <f>VLOOKUP(B12,'Прайс-лист Общий'!$A$5:$D$36,3,FALSE)</f>
        <v>шт.</v>
      </c>
      <c r="E12" s="7">
        <f>VLOOKUP(B12,'Прайс-лист Общий'!$A$5:$D$36,4,FALSE)</f>
        <v>7900</v>
      </c>
    </row>
    <row r="13" spans="1:5" ht="108.75" customHeight="1">
      <c r="A13" s="19"/>
      <c r="B13" s="15" t="s">
        <v>30</v>
      </c>
      <c r="C13" s="8" t="str">
        <f>VLOOKUP(B13,'Прайс-лист Общий'!$A$5:$D$36,2,FALSE)</f>
        <v>Пульт  в виде кнопки. Цвет голубой. FGPB-101-6</v>
      </c>
      <c r="D13" s="9" t="str">
        <f>VLOOKUP(B13,'Прайс-лист Общий'!$A$5:$D$36,3,FALSE)</f>
        <v>шт.</v>
      </c>
      <c r="E13" s="7">
        <f>VLOOKUP(B13,'Прайс-лист Общий'!$A$5:$D$36,4,FALSE)</f>
        <v>7900</v>
      </c>
    </row>
    <row r="14" spans="1:5" ht="108.75" customHeight="1">
      <c r="A14" s="19"/>
      <c r="B14" s="15" t="s">
        <v>31</v>
      </c>
      <c r="C14" s="8" t="str">
        <f>VLOOKUP(B14,'Прайс-лист Общий'!$A$5:$D$36,2,FALSE)</f>
        <v>Пульт  в виде кнопки. Цвет коричневый. FGPB-101-7</v>
      </c>
      <c r="D14" s="9" t="str">
        <f>VLOOKUP(B14,'Прайс-лист Общий'!$A$5:$D$36,3,FALSE)</f>
        <v>шт.</v>
      </c>
      <c r="E14" s="7">
        <f>VLOOKUP(B14,'Прайс-лист Общий'!$A$5:$D$36,4,FALSE)</f>
        <v>7900</v>
      </c>
    </row>
    <row r="15" spans="1:5" ht="108.75" customHeight="1">
      <c r="A15" s="19"/>
      <c r="B15" s="15" t="s">
        <v>32</v>
      </c>
      <c r="C15" s="8" t="str">
        <f>VLOOKUP(B15,'Прайс-лист Общий'!$A$5:$D$36,2,FALSE)</f>
        <v>Пульт  в виде кнопки. Цвет оранжевый. FGPB-101-8</v>
      </c>
      <c r="D15" s="9" t="str">
        <f>VLOOKUP(B15,'Прайс-лист Общий'!$A$5:$D$36,3,FALSE)</f>
        <v>шт.</v>
      </c>
      <c r="E15" s="7">
        <f>VLOOKUP(B15,'Прайс-лист Общий'!$A$5:$D$36,4,FALSE)</f>
        <v>7900</v>
      </c>
    </row>
    <row r="16" spans="1:5" ht="108.75" customHeight="1">
      <c r="A16" s="19"/>
      <c r="B16" s="15" t="s">
        <v>8</v>
      </c>
      <c r="C16" s="8" t="str">
        <f>VLOOKUP(B16,'Прайс-лист Общий'!$A$5:$D$36,2,FALSE)</f>
        <v>Датчик протечки FGFS-101</v>
      </c>
      <c r="D16" s="9" t="str">
        <f>VLOOKUP(B16,'Прайс-лист Общий'!$A$5:$D$36,3,FALSE)</f>
        <v>шт.</v>
      </c>
      <c r="E16" s="7">
        <f>VLOOKUP(B16,'Прайс-лист Общий'!$A$5:$D$36,4,FALSE)</f>
        <v>7900</v>
      </c>
    </row>
    <row r="17" spans="1:5" ht="108.75" customHeight="1">
      <c r="A17" s="19"/>
      <c r="B17" s="15" t="s">
        <v>9</v>
      </c>
      <c r="C17" s="8" t="str">
        <f>VLOOKUP(B17,'Прайс-лист Общий'!$A$5:$D$36,2,FALSE)</f>
        <v>Датчик движения FGMS-001</v>
      </c>
      <c r="D17" s="9" t="str">
        <f>VLOOKUP(B17,'Прайс-лист Общий'!$A$5:$D$36,3,FALSE)</f>
        <v>шт.</v>
      </c>
      <c r="E17" s="7">
        <f>VLOOKUP(B17,'Прайс-лист Общий'!$A$5:$D$36,4,FALSE)</f>
        <v>7900</v>
      </c>
    </row>
    <row r="18" spans="1:5" ht="108.75" customHeight="1">
      <c r="A18" s="19"/>
      <c r="B18" s="15" t="s">
        <v>10</v>
      </c>
      <c r="C18" s="8" t="str">
        <f>VLOOKUP(B18,'Прайс-лист Общий'!$A$5:$D$36,2,FALSE)</f>
        <v>Датчик контроля открытия окно/дверь. Цвет белый. FGDW-002-1</v>
      </c>
      <c r="D18" s="9" t="str">
        <f>VLOOKUP(B18,'Прайс-лист Общий'!$A$5:$D$36,3,FALSE)</f>
        <v>шт.</v>
      </c>
      <c r="E18" s="7">
        <f>VLOOKUP(B18,'Прайс-лист Общий'!$A$5:$D$36,4,FALSE)</f>
        <v>7900</v>
      </c>
    </row>
    <row r="19" spans="1:5" ht="108.75" customHeight="1">
      <c r="A19" s="19"/>
      <c r="B19" s="15" t="s">
        <v>33</v>
      </c>
      <c r="C19" s="8" t="str">
        <f>VLOOKUP(B19,'Прайс-лист Общий'!$A$5:$D$36,2,FALSE)</f>
        <v>Датчик контроля открытия окно/дверь. Цвет черный. FGDW-002-3</v>
      </c>
      <c r="D19" s="9" t="str">
        <f>VLOOKUP(B19,'Прайс-лист Общий'!$A$5:$D$36,3,FALSE)</f>
        <v>шт.</v>
      </c>
      <c r="E19" s="7">
        <f>VLOOKUP(B19,'Прайс-лист Общий'!$A$5:$D$36,4,FALSE)</f>
        <v>7900</v>
      </c>
    </row>
    <row r="20" spans="1:5" ht="108.75" customHeight="1">
      <c r="A20" s="37"/>
      <c r="B20" s="15" t="s">
        <v>34</v>
      </c>
      <c r="C20" s="8" t="str">
        <f>VLOOKUP(B20,'Прайс-лист Общий'!$A$5:$D$36,2,FALSE)</f>
        <v>Датчик контроля открытия окно/дверь. Цвет коричневый. FGDW-002-7</v>
      </c>
      <c r="D20" s="9" t="str">
        <f>VLOOKUP(B20,'Прайс-лист Общий'!$A$5:$D$36,3,FALSE)</f>
        <v>шт.</v>
      </c>
      <c r="E20" s="7">
        <f>VLOOKUP(B20,'Прайс-лист Общий'!$A$5:$D$36,4,FALSE)</f>
        <v>7900</v>
      </c>
    </row>
    <row r="21" spans="1:5" ht="108.75" customHeight="1">
      <c r="A21" s="19"/>
      <c r="B21" s="15" t="s">
        <v>25</v>
      </c>
      <c r="C21" s="8" t="str">
        <f>VLOOKUP(B21,'Прайс-лист Общий'!$A$5:$D$36,2,FALSE)</f>
        <v>Электрическая розетка-переходник. Тип F. FGWPF-102</v>
      </c>
      <c r="D21" s="9" t="str">
        <f>VLOOKUP(B21,'Прайс-лист Общий'!$A$5:$D$36,3,FALSE)</f>
        <v>шт.</v>
      </c>
      <c r="E21" s="7">
        <f>VLOOKUP(B21,'Прайс-лист Общий'!$A$5:$D$36,4,FALSE)</f>
        <v>9900</v>
      </c>
    </row>
    <row r="22" spans="1:5" ht="108.75" customHeight="1">
      <c r="A22" s="19"/>
      <c r="B22" s="15" t="s">
        <v>23</v>
      </c>
      <c r="C22" s="8" t="str">
        <f>VLOOKUP(B22,'Прайс-лист Общий'!$A$5:$D$36,2,FALSE)</f>
        <v>Терморегулятор для радиатора FGT-001</v>
      </c>
      <c r="D22" s="9" t="str">
        <f>VLOOKUP(B22,'Прайс-лист Общий'!$A$5:$D$36,3,FALSE)</f>
        <v>шт.</v>
      </c>
      <c r="E22" s="7">
        <f>VLOOKUP(B22,'Прайс-лист Общий'!$A$5:$D$36,4,FALSE)</f>
        <v>11900</v>
      </c>
    </row>
    <row r="23" spans="1:5" ht="108.75" customHeight="1">
      <c r="A23" s="19"/>
      <c r="B23" s="10" t="s">
        <v>12</v>
      </c>
      <c r="C23" s="8" t="str">
        <f>VLOOKUP(B23,'Прайс-лист Общий'!$A$5:$D$36,2,FALSE)</f>
        <v>Датчик температуры FGBRS-001</v>
      </c>
      <c r="D23" s="9" t="str">
        <f>VLOOKUP(B23,'Прайс-лист Общий'!$A$5:$D$36,3,FALSE)</f>
        <v>шт.</v>
      </c>
      <c r="E23" s="7">
        <f>VLOOKUP(B23,'Прайс-лист Общий'!$A$5:$D$36,4,FALSE)</f>
        <v>2900</v>
      </c>
    </row>
    <row r="24" spans="1:5" ht="107.25" customHeight="1">
      <c r="A24" s="19"/>
      <c r="B24" s="54" t="s">
        <v>87</v>
      </c>
      <c r="C24" s="8" t="str">
        <f>VLOOKUP(B24,'Прайс-лист Общий'!$A$5:$D$81,2,FALSE)</f>
        <v>Терморегулятор для радиатора FGT-001 с датчиком FGBRS-001</v>
      </c>
      <c r="D24" s="9" t="str">
        <f>VLOOKUP(B24,'Прайс-лист Общий'!$A$5:$D$81,3,FALSE)</f>
        <v>шт.</v>
      </c>
      <c r="E24" s="7">
        <f>VLOOKUP(B24,'Прайс-лист Общий'!$A$5:$D$81,4,FALSE)</f>
        <v>13900</v>
      </c>
    </row>
  </sheetData>
  <mergeCells count="3">
    <mergeCell ref="A2:E2"/>
    <mergeCell ref="A3:E3"/>
    <mergeCell ref="A4:E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BB0E2-CCEA-4953-9685-D366F1731A20}">
  <sheetPr>
    <tabColor theme="0" tint="-4.9989318521683403E-2"/>
  </sheetPr>
  <dimension ref="A1:E33"/>
  <sheetViews>
    <sheetView workbookViewId="0">
      <selection activeCell="H6" sqref="H6"/>
    </sheetView>
  </sheetViews>
  <sheetFormatPr defaultRowHeight="15"/>
  <cols>
    <col min="1" max="1" width="21.7109375" customWidth="1"/>
    <col min="2" max="2" width="26.85546875" bestFit="1" customWidth="1"/>
    <col min="3" max="3" width="60.5703125" customWidth="1"/>
    <col min="5" max="5" width="17.5703125" customWidth="1"/>
  </cols>
  <sheetData>
    <row r="1" spans="1:5" ht="25.5">
      <c r="A1" s="2" t="s">
        <v>22</v>
      </c>
      <c r="B1" s="2" t="s">
        <v>84</v>
      </c>
      <c r="C1" s="1" t="s">
        <v>14</v>
      </c>
      <c r="D1" s="2" t="s">
        <v>15</v>
      </c>
      <c r="E1" s="35" t="s">
        <v>16</v>
      </c>
    </row>
    <row r="2" spans="1:5" ht="31.5">
      <c r="A2" s="99" t="s">
        <v>162</v>
      </c>
      <c r="B2" s="99"/>
      <c r="C2" s="99"/>
      <c r="D2" s="99"/>
      <c r="E2" s="99"/>
    </row>
    <row r="3" spans="1:5" ht="4.5" customHeight="1">
      <c r="A3" s="82"/>
      <c r="B3" s="82"/>
      <c r="C3" s="82"/>
      <c r="D3" s="82"/>
      <c r="E3" s="83"/>
    </row>
    <row r="4" spans="1:5" ht="27.75" customHeight="1">
      <c r="A4" s="101" t="s">
        <v>113</v>
      </c>
      <c r="B4" s="101"/>
      <c r="C4" s="101"/>
      <c r="D4" s="101"/>
      <c r="E4" s="101"/>
    </row>
    <row r="5" spans="1:5" ht="108.75" customHeight="1">
      <c r="A5" s="37"/>
      <c r="B5" s="38" t="s">
        <v>90</v>
      </c>
      <c r="C5" s="39" t="str">
        <f>VLOOKUP(B5,'Прайс-лист Общий'!$A$53:$D$81,2,FALSE)</f>
        <v>Walli Розетка Z-wave FGWOF-011</v>
      </c>
      <c r="D5" s="40" t="str">
        <f>VLOOKUP(B5,'Прайс-лист Общий'!$A$53:$D$81,3,FALSE)</f>
        <v>шт.</v>
      </c>
      <c r="E5" s="41">
        <f>VLOOKUP(B5,'Прайс-лист Общий'!$A$53:$D$81,4,FALSE)</f>
        <v>9900</v>
      </c>
    </row>
    <row r="6" spans="1:5" ht="108.75" customHeight="1">
      <c r="A6" s="19"/>
      <c r="B6" s="15" t="s">
        <v>136</v>
      </c>
      <c r="C6" s="39" t="str">
        <f>VLOOKUP(B6,'Прайс-лист Общий'!$A$53:$D$81,2,FALSE)</f>
        <v>Walli Розетка Z-wave (10 штук) FGWOF-011KIT10</v>
      </c>
      <c r="D6" s="40" t="str">
        <f>VLOOKUP(B6,'Прайс-лист Общий'!$A$53:$D$81,3,FALSE)</f>
        <v>компл.</v>
      </c>
      <c r="E6" s="41">
        <f>VLOOKUP(B6,'Прайс-лист Общий'!$A$53:$D$81,4,FALSE)</f>
        <v>97900</v>
      </c>
    </row>
    <row r="7" spans="1:5" ht="108.75" customHeight="1">
      <c r="A7" s="19"/>
      <c r="B7" s="15" t="s">
        <v>92</v>
      </c>
      <c r="C7" s="39" t="str">
        <f>VLOOKUP(B7,'Прайс-лист Общий'!$A$53:$D$81,2,FALSE)</f>
        <v>Walli Выключатель Z-wave FGWDSEU-221</v>
      </c>
      <c r="D7" s="40" t="str">
        <f>VLOOKUP(B7,'Прайс-лист Общий'!$A$53:$D$81,3,FALSE)</f>
        <v>шт.</v>
      </c>
      <c r="E7" s="41">
        <f>VLOOKUP(B7,'Прайс-лист Общий'!$A$53:$D$81,4,FALSE)</f>
        <v>9900</v>
      </c>
    </row>
    <row r="8" spans="1:5" ht="108.75" customHeight="1">
      <c r="A8" s="19"/>
      <c r="B8" s="15" t="s">
        <v>141</v>
      </c>
      <c r="C8" s="39" t="str">
        <f>VLOOKUP(B8,'Прайс-лист Общий'!$A$53:$D$81,2,FALSE)</f>
        <v>Walli Выключатель Z-wave (10 штук) FGWDSEU-221KIT10</v>
      </c>
      <c r="D8" s="40" t="str">
        <f>VLOOKUP(B8,'Прайс-лист Общий'!$A$53:$D$81,3,FALSE)</f>
        <v>компл.</v>
      </c>
      <c r="E8" s="41">
        <f>VLOOKUP(B8,'Прайс-лист Общий'!$A$53:$D$81,4,FALSE)</f>
        <v>97900</v>
      </c>
    </row>
    <row r="9" spans="1:5" ht="108.75" customHeight="1">
      <c r="A9" s="19"/>
      <c r="B9" s="15" t="s">
        <v>93</v>
      </c>
      <c r="C9" s="39" t="str">
        <f>VLOOKUP(B9,'Прайс-лист Общий'!$A$53:$D$81,2,FALSE)</f>
        <v>Walli Диммер Z-wave FGWDEU-111</v>
      </c>
      <c r="D9" s="40" t="str">
        <f>VLOOKUP(B9,'Прайс-лист Общий'!$A$53:$D$81,3,FALSE)</f>
        <v>шт.</v>
      </c>
      <c r="E9" s="41">
        <f>VLOOKUP(B9,'Прайс-лист Общий'!$A$53:$D$81,4,FALSE)</f>
        <v>9900</v>
      </c>
    </row>
    <row r="10" spans="1:5" ht="108.75" customHeight="1">
      <c r="A10" s="19"/>
      <c r="B10" s="15" t="s">
        <v>142</v>
      </c>
      <c r="C10" s="39" t="str">
        <f>VLOOKUP(B10,'Прайс-лист Общий'!$A$53:$D$81,2,FALSE)</f>
        <v>Walli Диммер Z-wave (10 штук) FGWDEU-111KIT10</v>
      </c>
      <c r="D10" s="40" t="str">
        <f>VLOOKUP(B10,'Прайс-лист Общий'!$A$53:$D$81,3,FALSE)</f>
        <v>компл.</v>
      </c>
      <c r="E10" s="41">
        <f>VLOOKUP(B10,'Прайс-лист Общий'!$A$53:$D$81,4,FALSE)</f>
        <v>97900</v>
      </c>
    </row>
    <row r="11" spans="1:5" ht="108.75" customHeight="1">
      <c r="A11" s="19"/>
      <c r="B11" s="15" t="s">
        <v>94</v>
      </c>
      <c r="C11" s="39" t="str">
        <f>VLOOKUP(B11,'Прайс-лист Общий'!$A$53:$D$81,2,FALSE)</f>
        <v>Walli Выключатель для роллет Z-wave FGWREU-111</v>
      </c>
      <c r="D11" s="40" t="str">
        <f>VLOOKUP(B11,'Прайс-лист Общий'!$A$53:$D$81,3,FALSE)</f>
        <v>шт.</v>
      </c>
      <c r="E11" s="41">
        <f>VLOOKUP(B11,'Прайс-лист Общий'!$A$53:$D$81,4,FALSE)</f>
        <v>9900</v>
      </c>
    </row>
    <row r="12" spans="1:5" ht="108.75" customHeight="1">
      <c r="A12" s="19"/>
      <c r="B12" s="15" t="s">
        <v>143</v>
      </c>
      <c r="C12" s="39" t="str">
        <f>VLOOKUP(B12,'Прайс-лист Общий'!$A$53:$D$81,2,FALSE)</f>
        <v>Walli Выключатель для роллет Z-wave (10 штук) FGWREU-111KIT10</v>
      </c>
      <c r="D12" s="40" t="str">
        <f>VLOOKUP(B12,'Прайс-лист Общий'!$A$53:$D$81,3,FALSE)</f>
        <v>компл.</v>
      </c>
      <c r="E12" s="41">
        <f>VLOOKUP(B12,'Прайс-лист Общий'!$A$53:$D$81,4,FALSE)</f>
        <v>97900</v>
      </c>
    </row>
    <row r="13" spans="1:5" ht="108.75" customHeight="1">
      <c r="A13" s="19"/>
      <c r="B13" s="15" t="s">
        <v>95</v>
      </c>
      <c r="C13" s="39" t="str">
        <f>VLOOKUP(B13,'Прайс-лист Общий'!$A$53:$D$81,2,FALSE)</f>
        <v>Walli Розетка USB FGWU-021</v>
      </c>
      <c r="D13" s="40" t="str">
        <f>VLOOKUP(B13,'Прайс-лист Общий'!$A$53:$D$81,3,FALSE)</f>
        <v>шт.</v>
      </c>
      <c r="E13" s="41">
        <f>VLOOKUP(B13,'Прайс-лист Общий'!$A$53:$D$81,4,FALSE)</f>
        <v>4900</v>
      </c>
    </row>
    <row r="14" spans="1:5" ht="108.75" customHeight="1">
      <c r="A14" s="19"/>
      <c r="B14" s="15" t="s">
        <v>96</v>
      </c>
      <c r="C14" s="39" t="str">
        <f>VLOOKUP(B14,'Прайс-лист Общий'!$A$53:$D$81,2,FALSE)</f>
        <v>Walli ТВ розетка FGWTFEU-021</v>
      </c>
      <c r="D14" s="40" t="str">
        <f>VLOOKUP(B14,'Прайс-лист Общий'!$A$53:$D$81,3,FALSE)</f>
        <v>шт.</v>
      </c>
      <c r="E14" s="41">
        <f>VLOOKUP(B14,'Прайс-лист Общий'!$A$53:$D$81,4,FALSE)</f>
        <v>4900</v>
      </c>
    </row>
    <row r="15" spans="1:5" ht="108.75" customHeight="1">
      <c r="A15" s="19"/>
      <c r="B15" s="15" t="s">
        <v>97</v>
      </c>
      <c r="C15" s="39" t="str">
        <f>VLOOKUP(B15,'Прайс-лист Общий'!$A$53:$D$81,2,FALSE)</f>
        <v>Walli Информационная розетка RJ45 FGWEEU-021</v>
      </c>
      <c r="D15" s="40" t="str">
        <f>VLOOKUP(B15,'Прайс-лист Общий'!$A$53:$D$81,3,FALSE)</f>
        <v>шт.</v>
      </c>
      <c r="E15" s="41">
        <f>VLOOKUP(B15,'Прайс-лист Общий'!$A$53:$D$81,4,FALSE)</f>
        <v>3900</v>
      </c>
    </row>
    <row r="16" spans="1:5" ht="108.75" customHeight="1">
      <c r="A16" s="19"/>
      <c r="B16" s="15" t="s">
        <v>98</v>
      </c>
      <c r="C16" s="39" t="str">
        <f>VLOOKUP(B16,'Прайс-лист Общий'!$A$53:$D$81,2,FALSE)</f>
        <v>Walli Силовая розетка FGWSONF-011</v>
      </c>
      <c r="D16" s="40" t="str">
        <f>VLOOKUP(B16,'Прайс-лист Общий'!$A$53:$D$81,3,FALSE)</f>
        <v>шт.</v>
      </c>
      <c r="E16" s="41">
        <f>VLOOKUP(B16,'Прайс-лист Общий'!$A$53:$D$81,4,FALSE)</f>
        <v>3900</v>
      </c>
    </row>
    <row r="17" spans="1:5" ht="108.75" customHeight="1">
      <c r="A17" s="19"/>
      <c r="B17" s="15" t="s">
        <v>99</v>
      </c>
      <c r="C17" s="39" t="str">
        <f>VLOOKUP(B17,'Прайс-лист Общий'!$A$53:$D$81,2,FALSE)</f>
        <v>Модуль Walli Выключателья Z-wave FG-WDSEU221-AS-8001</v>
      </c>
      <c r="D17" s="40" t="str">
        <f>VLOOKUP(B17,'Прайс-лист Общий'!$A$53:$D$81,3,FALSE)</f>
        <v>шт.</v>
      </c>
      <c r="E17" s="41">
        <f>VLOOKUP(B17,'Прайс-лист Общий'!$A$53:$D$81,4,FALSE)</f>
        <v>8900</v>
      </c>
    </row>
    <row r="18" spans="1:5" ht="108.75" customHeight="1">
      <c r="A18" s="19"/>
      <c r="B18" s="15" t="s">
        <v>144</v>
      </c>
      <c r="C18" s="39" t="str">
        <f>VLOOKUP(B18,'Прайс-лист Общий'!$A$53:$D$81,2,FALSE)</f>
        <v>Модуль Walli Выключателья Z-wave (10 штук) FG-WDSEU221-AS-8001</v>
      </c>
      <c r="D18" s="40" t="str">
        <f>VLOOKUP(B18,'Прайс-лист Общий'!$A$53:$D$81,3,FALSE)</f>
        <v>компл.</v>
      </c>
      <c r="E18" s="41">
        <f>VLOOKUP(B18,'Прайс-лист Общий'!$A$53:$D$81,4,FALSE)</f>
        <v>81900</v>
      </c>
    </row>
    <row r="19" spans="1:5" ht="108.75" customHeight="1">
      <c r="A19" s="19"/>
      <c r="B19" s="15" t="s">
        <v>100</v>
      </c>
      <c r="C19" s="39" t="str">
        <f>VLOOKUP(B19,'Прайс-лист Общий'!$A$53:$D$81,2,FALSE)</f>
        <v>Модуль Walli Диммера Z-wave FG-WDEU111-AS-8001</v>
      </c>
      <c r="D19" s="40" t="str">
        <f>VLOOKUP(B19,'Прайс-лист Общий'!$A$53:$D$81,3,FALSE)</f>
        <v>шт.</v>
      </c>
      <c r="E19" s="41">
        <f>VLOOKUP(B19,'Прайс-лист Общий'!$A$53:$D$81,4,FALSE)</f>
        <v>8900</v>
      </c>
    </row>
    <row r="20" spans="1:5" ht="108.75" customHeight="1">
      <c r="A20" s="37"/>
      <c r="B20" s="15" t="s">
        <v>145</v>
      </c>
      <c r="C20" s="39" t="str">
        <f>VLOOKUP(B20,'Прайс-лист Общий'!$A$53:$D$81,2,FALSE)</f>
        <v>Модуль Walli Диммера Z-wave (10 штук) FG-WDEU111-AS-8001</v>
      </c>
      <c r="D20" s="40" t="str">
        <f>VLOOKUP(B20,'Прайс-лист Общий'!$A$53:$D$81,3,FALSE)</f>
        <v>компл.</v>
      </c>
      <c r="E20" s="41">
        <f>VLOOKUP(B20,'Прайс-лист Общий'!$A$53:$D$81,4,FALSE)</f>
        <v>81900</v>
      </c>
    </row>
    <row r="21" spans="1:5" ht="108.75" customHeight="1">
      <c r="A21" s="19"/>
      <c r="B21" s="15" t="s">
        <v>101</v>
      </c>
      <c r="C21" s="39" t="str">
        <f>VLOOKUP(B21,'Прайс-лист Общий'!$A$53:$D$81,2,FALSE)</f>
        <v>Модуль Walli Выключателя для роллет Z-wave FG-WREU111-AS-8001</v>
      </c>
      <c r="D21" s="40" t="str">
        <f>VLOOKUP(B21,'Прайс-лист Общий'!$A$53:$D$81,3,FALSE)</f>
        <v>шт.</v>
      </c>
      <c r="E21" s="41">
        <f>VLOOKUP(B21,'Прайс-лист Общий'!$A$53:$D$81,4,FALSE)</f>
        <v>8900</v>
      </c>
    </row>
    <row r="22" spans="1:5" ht="108.75" customHeight="1">
      <c r="A22" s="19"/>
      <c r="B22" s="15" t="s">
        <v>146</v>
      </c>
      <c r="C22" s="39" t="str">
        <f>VLOOKUP(B22,'Прайс-лист Общий'!$A$53:$D$81,2,FALSE)</f>
        <v>Модуль Walli Выключателя для роллет Z-wave (10 штук) FG-WREU111-AS-8001</v>
      </c>
      <c r="D22" s="40" t="str">
        <f>VLOOKUP(B22,'Прайс-лист Общий'!$A$53:$D$81,3,FALSE)</f>
        <v>компл.</v>
      </c>
      <c r="E22" s="41">
        <f>VLOOKUP(B22,'Прайс-лист Общий'!$A$53:$D$81,4,FALSE)</f>
        <v>81900</v>
      </c>
    </row>
    <row r="23" spans="1:5" ht="108.75" customHeight="1">
      <c r="A23" s="19"/>
      <c r="B23" s="10" t="s">
        <v>102</v>
      </c>
      <c r="C23" s="39" t="str">
        <f>VLOOKUP(B23,'Прайс-лист Общий'!$A$53:$D$81,2,FALSE)</f>
        <v>Walli Универсальное уст-во управления Z-wave FGWCEU-201</v>
      </c>
      <c r="D23" s="40" t="str">
        <f>VLOOKUP(B23,'Прайс-лист Общий'!$A$53:$D$81,3,FALSE)</f>
        <v>шт.</v>
      </c>
      <c r="E23" s="41">
        <f>VLOOKUP(B23,'Прайс-лист Общий'!$A$53:$D$81,4,FALSE)</f>
        <v>6900</v>
      </c>
    </row>
    <row r="24" spans="1:5" ht="108" customHeight="1">
      <c r="A24" s="19"/>
      <c r="B24" s="10" t="s">
        <v>103</v>
      </c>
      <c r="C24" s="39" t="str">
        <f>VLOOKUP(B24,'Прайс-лист Общий'!$A$53:$D$81,2,FALSE)</f>
        <v>Адаптер монтажной рамки Fibaro/Gira55 FG-Wx-AS-4001</v>
      </c>
      <c r="D24" s="40" t="str">
        <f>VLOOKUP(B24,'Прайс-лист Общий'!$A$53:$D$81,3,FALSE)</f>
        <v>шт.</v>
      </c>
      <c r="E24" s="41">
        <f>VLOOKUP(B24,'Прайс-лист Общий'!$A$53:$D$81,4,FALSE)</f>
        <v>690</v>
      </c>
    </row>
    <row r="25" spans="1:5" ht="117.75" customHeight="1">
      <c r="A25" s="19"/>
      <c r="B25" s="10" t="s">
        <v>147</v>
      </c>
      <c r="C25" s="39" t="str">
        <f>VLOOKUP(B25,'Прайс-лист Общий'!$A$53:$D$81,2,FALSE)</f>
        <v>Адаптер монтажной рамки Fibaro/Gira55 (10 штук) FG-Wx-AS-4001KIT10</v>
      </c>
      <c r="D25" s="40" t="str">
        <f>VLOOKUP(B25,'Прайс-лист Общий'!$A$53:$D$81,3,FALSE)</f>
        <v>компл.</v>
      </c>
      <c r="E25" s="41">
        <f>VLOOKUP(B25,'Прайс-лист Общий'!$A$53:$D$81,4,FALSE)</f>
        <v>5900</v>
      </c>
    </row>
    <row r="26" spans="1:5" ht="121.5" customHeight="1">
      <c r="A26" s="19"/>
      <c r="B26" s="10" t="s">
        <v>104</v>
      </c>
      <c r="C26" s="39" t="str">
        <f>VLOOKUP(B26,'Прайс-лист Общий'!$A$53:$D$81,2,FALSE)</f>
        <v>Адаптер монтажной рамки Legrand FG-Wx-AS-4002</v>
      </c>
      <c r="D26" s="40" t="str">
        <f>VLOOKUP(B26,'Прайс-лист Общий'!$A$53:$D$81,3,FALSE)</f>
        <v>шт.</v>
      </c>
      <c r="E26" s="41">
        <f>VLOOKUP(B26,'Прайс-лист Общий'!$A$53:$D$81,4,FALSE)</f>
        <v>690</v>
      </c>
    </row>
    <row r="27" spans="1:5" ht="122.25" customHeight="1">
      <c r="A27" s="19"/>
      <c r="B27" s="10" t="s">
        <v>148</v>
      </c>
      <c r="C27" s="39" t="str">
        <f>VLOOKUP(B27,'Прайс-лист Общий'!$A$53:$D$81,2,FALSE)</f>
        <v>Адаптер монтажной рамки Legrand (10 штук) FG-Wx-AS-4002KIT10</v>
      </c>
      <c r="D27" s="40" t="str">
        <f>VLOOKUP(B27,'Прайс-лист Общий'!$A$53:$D$81,3,FALSE)</f>
        <v>компл.</v>
      </c>
      <c r="E27" s="41">
        <f>VLOOKUP(B27,'Прайс-лист Общий'!$A$53:$D$81,4,FALSE)</f>
        <v>5900</v>
      </c>
    </row>
    <row r="28" spans="1:5" ht="121.5" customHeight="1">
      <c r="A28" s="19"/>
      <c r="B28" s="10" t="s">
        <v>105</v>
      </c>
      <c r="C28" s="39" t="str">
        <f>VLOOKUP(B28,'Прайс-лист Общий'!$A$53:$D$81,2,FALSE)</f>
        <v>Адаптер монтажной рамки Schneider FG-Wx-AS-4003</v>
      </c>
      <c r="D28" s="40" t="str">
        <f>VLOOKUP(B28,'Прайс-лист Общий'!$A$53:$D$81,3,FALSE)</f>
        <v>шт.</v>
      </c>
      <c r="E28" s="41">
        <f>VLOOKUP(B28,'Прайс-лист Общий'!$A$53:$D$81,4,FALSE)</f>
        <v>690</v>
      </c>
    </row>
    <row r="29" spans="1:5" ht="129.75" customHeight="1">
      <c r="A29" s="19"/>
      <c r="B29" s="10" t="s">
        <v>149</v>
      </c>
      <c r="C29" s="39" t="str">
        <f>VLOOKUP(B29,'Прайс-лист Общий'!$A$53:$D$81,2,FALSE)</f>
        <v>Адаптер монтажной рамки Schneider (10 штук) FG-Wx-AS-4003KIT10</v>
      </c>
      <c r="D29" s="40" t="str">
        <f>VLOOKUP(B29,'Прайс-лист Общий'!$A$53:$D$81,3,FALSE)</f>
        <v>компл.</v>
      </c>
      <c r="E29" s="41">
        <f>VLOOKUP(B29,'Прайс-лист Общий'!$A$53:$D$81,4,FALSE)</f>
        <v>5900</v>
      </c>
    </row>
    <row r="30" spans="1:5" ht="127.5" customHeight="1">
      <c r="A30" s="19"/>
      <c r="B30" s="10" t="s">
        <v>106</v>
      </c>
      <c r="C30" s="39" t="str">
        <f>VLOOKUP(B30,'Прайс-лист Общий'!$A$53:$D$81,2,FALSE)</f>
        <v>Двойная монтажная рамка FG-Wx-PP-0003</v>
      </c>
      <c r="D30" s="40" t="str">
        <f>VLOOKUP(B30,'Прайс-лист Общий'!$A$53:$D$81,3,FALSE)</f>
        <v>шт.</v>
      </c>
      <c r="E30" s="41">
        <f>VLOOKUP(B30,'Прайс-лист Общий'!$A$53:$D$81,4,FALSE)</f>
        <v>690</v>
      </c>
    </row>
    <row r="31" spans="1:5" ht="119.25" customHeight="1">
      <c r="A31" s="19"/>
      <c r="B31" s="10" t="s">
        <v>107</v>
      </c>
      <c r="C31" s="39" t="str">
        <f>VLOOKUP(B31,'Прайс-лист Общий'!$A$53:$D$81,2,FALSE)</f>
        <v>Тройная монтажная рамка FG-Wx-PP-0004</v>
      </c>
      <c r="D31" s="40" t="str">
        <f>VLOOKUP(B31,'Прайс-лист Общий'!$A$53:$D$81,3,FALSE)</f>
        <v>шт.</v>
      </c>
      <c r="E31" s="41">
        <f>VLOOKUP(B31,'Прайс-лист Общий'!$A$53:$D$81,4,FALSE)</f>
        <v>890</v>
      </c>
    </row>
    <row r="32" spans="1:5" ht="120.75" customHeight="1">
      <c r="A32" s="19"/>
      <c r="B32" s="10" t="s">
        <v>108</v>
      </c>
      <c r="C32" s="39" t="str">
        <f>VLOOKUP(B32,'Прайс-лист Общий'!$A$53:$D$81,2,FALSE)</f>
        <v>Одиночная монтажная рамка FG-Wx-PP-0001</v>
      </c>
      <c r="D32" s="40" t="str">
        <f>VLOOKUP(B32,'Прайс-лист Общий'!$A$53:$D$81,3,FALSE)</f>
        <v>шт.</v>
      </c>
      <c r="E32" s="41">
        <f>VLOOKUP(B32,'Прайс-лист Общий'!$A$53:$D$81,4,FALSE)</f>
        <v>1090</v>
      </c>
    </row>
    <row r="33" spans="1:5" ht="122.25" customHeight="1">
      <c r="A33" s="19"/>
      <c r="B33" s="10" t="s">
        <v>150</v>
      </c>
      <c r="C33" s="39" t="str">
        <f>VLOOKUP(B33,'Прайс-лист Общий'!$A$53:$D$81,2,FALSE)</f>
        <v>Адаптер кнопки Legrand/Gira (10 штук) FG-WDSEU221-PP-0007KIT10</v>
      </c>
      <c r="D33" s="40" t="str">
        <f>VLOOKUP(B33,'Прайс-лист Общий'!$A$53:$D$81,3,FALSE)</f>
        <v>компл.</v>
      </c>
      <c r="E33" s="41">
        <f>VLOOKUP(B33,'Прайс-лист Общий'!$A$53:$D$81,4,FALSE)</f>
        <v>1900</v>
      </c>
    </row>
  </sheetData>
  <mergeCells count="3">
    <mergeCell ref="A2:E2"/>
    <mergeCell ref="A3:E3"/>
    <mergeCell ref="A4:E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Оглавление</vt:lpstr>
      <vt:lpstr>Прайс-лист Общий</vt:lpstr>
      <vt:lpstr>Контроллеры</vt:lpstr>
      <vt:lpstr>NEW. Радиоупр. Nice с обp.св.</vt:lpstr>
      <vt:lpstr>NEW Комплекты Умный Дом Nice</vt:lpstr>
      <vt:lpstr>Исполнительные уст-ва</vt:lpstr>
      <vt:lpstr>Устройства управления</vt:lpstr>
      <vt:lpstr>Walli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Rubin</dc:creator>
  <cp:lastModifiedBy>Козырев Олег Олегович</cp:lastModifiedBy>
  <cp:lastPrinted>2020-11-26T05:40:36Z</cp:lastPrinted>
  <dcterms:created xsi:type="dcterms:W3CDTF">2020-02-14T04:20:57Z</dcterms:created>
  <dcterms:modified xsi:type="dcterms:W3CDTF">2022-03-04T12:02:33Z</dcterms:modified>
</cp:coreProperties>
</file>